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8209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klausdh/Documents/ROTARY/1  DG 2008-2009/9  AWARDS &amp; RECOGNITION/9  AWARDS 2017-2018/"/>
    </mc:Choice>
  </mc:AlternateContent>
  <bookViews>
    <workbookView xWindow="140" yWindow="460" windowWidth="28760" windowHeight="20460"/>
  </bookViews>
  <sheets>
    <sheet name="Club Entry Form " sheetId="8" r:id="rId1"/>
    <sheet name="Ref. Equations" sheetId="5" r:id="rId2"/>
  </sheets>
  <definedNames>
    <definedName name="_xlnm.Print_Area" localSheetId="0">'Club Entry Form '!$A$2:$K$120</definedName>
    <definedName name="_xlnm.Print_Area" localSheetId="1">'Ref. Equations'!$A$2:$K$19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4" i="8" l="1"/>
  <c r="K24" i="8"/>
  <c r="I25" i="8"/>
  <c r="K25" i="8"/>
  <c r="I26" i="8"/>
  <c r="K26" i="8"/>
  <c r="I27" i="8"/>
  <c r="K27" i="8"/>
  <c r="I28" i="8"/>
  <c r="K28" i="8"/>
  <c r="I29" i="8"/>
  <c r="K29" i="8"/>
  <c r="I30" i="8"/>
  <c r="K30" i="8"/>
  <c r="I31" i="8"/>
  <c r="K31" i="8"/>
  <c r="I32" i="8"/>
  <c r="K32" i="8"/>
  <c r="I33" i="8"/>
  <c r="K33" i="8"/>
  <c r="I20" i="8"/>
  <c r="I10" i="8"/>
  <c r="I11" i="8"/>
  <c r="I12" i="8"/>
  <c r="I13" i="8"/>
  <c r="I14" i="8"/>
  <c r="I15" i="8"/>
  <c r="I16" i="8"/>
  <c r="I17" i="8"/>
  <c r="I18" i="8"/>
  <c r="I19" i="8"/>
  <c r="I21" i="8"/>
  <c r="I34" i="8"/>
  <c r="I84" i="8"/>
  <c r="I85" i="8"/>
  <c r="I91" i="8"/>
  <c r="I93" i="8"/>
  <c r="I72" i="8"/>
  <c r="I73" i="8"/>
  <c r="I74" i="8"/>
  <c r="I75" i="8"/>
  <c r="I76" i="8"/>
  <c r="I77" i="8"/>
  <c r="I78" i="8"/>
  <c r="I79" i="8"/>
  <c r="I80" i="8"/>
  <c r="I81" i="8"/>
  <c r="I82" i="8"/>
  <c r="I83" i="8"/>
  <c r="I86" i="8"/>
  <c r="I87" i="8"/>
  <c r="I88" i="8"/>
  <c r="I89" i="8"/>
  <c r="I90" i="8"/>
  <c r="I92" i="8"/>
  <c r="I94" i="8"/>
  <c r="I95" i="8"/>
  <c r="I96" i="8"/>
  <c r="I97" i="8"/>
  <c r="I98" i="8"/>
  <c r="I99" i="8"/>
  <c r="I100" i="8"/>
  <c r="I101" i="8"/>
  <c r="I110" i="8"/>
  <c r="I104" i="8"/>
  <c r="I105" i="8"/>
  <c r="I106" i="8"/>
  <c r="I107" i="8"/>
  <c r="I108" i="8"/>
  <c r="I109" i="8"/>
  <c r="I111" i="8"/>
  <c r="I112" i="8"/>
  <c r="I113" i="8"/>
  <c r="I114" i="8"/>
  <c r="I115" i="8"/>
  <c r="I116" i="8"/>
  <c r="I117" i="8"/>
  <c r="I118" i="8"/>
  <c r="I37" i="8"/>
  <c r="I38" i="8"/>
  <c r="I39" i="8"/>
  <c r="I40" i="8"/>
  <c r="I41" i="8"/>
  <c r="I42" i="8"/>
  <c r="I43" i="8"/>
  <c r="I44" i="8"/>
  <c r="I45" i="8"/>
  <c r="I46" i="8"/>
  <c r="I47" i="8"/>
  <c r="I48" i="8"/>
  <c r="I51" i="8"/>
  <c r="I52" i="8"/>
  <c r="I53" i="8"/>
  <c r="I54" i="8"/>
  <c r="I55" i="8"/>
  <c r="I56" i="8"/>
  <c r="I57" i="8"/>
  <c r="I58" i="8"/>
  <c r="I59" i="8"/>
  <c r="I60" i="8"/>
  <c r="I61" i="8"/>
  <c r="I64" i="8"/>
  <c r="I65" i="8"/>
  <c r="I66" i="8"/>
  <c r="I67" i="8"/>
  <c r="I68" i="8"/>
  <c r="I69" i="8"/>
  <c r="I120" i="8"/>
  <c r="K113" i="8"/>
  <c r="K111" i="8"/>
  <c r="K110" i="8"/>
  <c r="K109" i="8"/>
  <c r="K108" i="8"/>
  <c r="K105" i="8"/>
  <c r="K104" i="8"/>
  <c r="K114" i="8"/>
  <c r="K112" i="8"/>
  <c r="K107" i="8"/>
  <c r="K106" i="8"/>
  <c r="K98" i="8"/>
  <c r="K97" i="8"/>
  <c r="K96" i="8"/>
  <c r="K92" i="8"/>
  <c r="K91" i="8"/>
  <c r="K100" i="8"/>
  <c r="K99" i="8"/>
  <c r="K95" i="8"/>
  <c r="K94" i="8"/>
  <c r="K93" i="8"/>
  <c r="K90" i="8"/>
  <c r="K89" i="8"/>
  <c r="K88" i="8"/>
  <c r="K87" i="8"/>
  <c r="K86" i="8"/>
  <c r="K85" i="8"/>
  <c r="K84" i="8"/>
  <c r="K83" i="8"/>
  <c r="K82" i="8"/>
  <c r="K75" i="8"/>
  <c r="K76" i="8"/>
  <c r="K77" i="8"/>
  <c r="K78" i="8"/>
  <c r="K79" i="8"/>
  <c r="K80" i="8"/>
  <c r="K81" i="8"/>
  <c r="K67" i="8"/>
  <c r="K64" i="8"/>
  <c r="K59" i="8"/>
  <c r="K58" i="8"/>
  <c r="K57" i="8"/>
  <c r="K56" i="8"/>
  <c r="K54" i="8"/>
  <c r="K45" i="8"/>
  <c r="K43" i="8"/>
  <c r="K37" i="8"/>
  <c r="K16" i="8"/>
  <c r="K19" i="8"/>
  <c r="K18" i="8"/>
  <c r="K17" i="8"/>
  <c r="K15" i="8"/>
  <c r="K117" i="8"/>
  <c r="K116" i="8"/>
  <c r="K115" i="8"/>
  <c r="K74" i="8"/>
  <c r="K73" i="8"/>
  <c r="K72" i="8"/>
  <c r="K68" i="8"/>
  <c r="K66" i="8"/>
  <c r="K65" i="8"/>
  <c r="K60" i="8"/>
  <c r="K55" i="8"/>
  <c r="K53" i="8"/>
  <c r="K52" i="8"/>
  <c r="K51" i="8"/>
  <c r="K47" i="8"/>
  <c r="K46" i="8"/>
  <c r="K44" i="8"/>
  <c r="K42" i="8"/>
  <c r="K41" i="8"/>
  <c r="K40" i="8"/>
  <c r="K39" i="8"/>
  <c r="K38" i="8"/>
  <c r="K20" i="8"/>
  <c r="K14" i="8"/>
  <c r="K13" i="8"/>
  <c r="K12" i="8"/>
  <c r="K11" i="8"/>
  <c r="K10" i="8"/>
  <c r="C7" i="8"/>
  <c r="I16" i="5"/>
  <c r="K16" i="5"/>
  <c r="I14" i="5"/>
  <c r="K14" i="5"/>
  <c r="I10" i="5"/>
  <c r="I12" i="5"/>
  <c r="I18" i="5"/>
  <c r="K18" i="5"/>
  <c r="K12" i="5"/>
  <c r="K10" i="5"/>
</calcChain>
</file>

<file path=xl/sharedStrings.xml><?xml version="1.0" encoding="utf-8"?>
<sst xmlns="http://schemas.openxmlformats.org/spreadsheetml/2006/main" count="277" uniqueCount="162">
  <si>
    <t>Max Pts</t>
  </si>
  <si>
    <t>Rotary Club of</t>
  </si>
  <si>
    <t>Points per</t>
  </si>
  <si>
    <t>No. of</t>
  </si>
  <si>
    <t>&lt;-- Max Points Check</t>
  </si>
  <si>
    <t xml:space="preserve">Total Points Claimed = </t>
  </si>
  <si>
    <t>Does club have a standing Membership Committee?</t>
  </si>
  <si>
    <t>Club donation to Polio Fund</t>
  </si>
  <si>
    <t>Does club create social opportunities for potential members &amp; their spouses</t>
  </si>
  <si>
    <t>Does club have a Website; updated regularly?</t>
  </si>
  <si>
    <t>&lt;-- Points 
claimed by club</t>
  </si>
  <si>
    <t xml:space="preserve">TOTAL Club Points = </t>
  </si>
  <si>
    <t>Club sponsors an Interact Club</t>
  </si>
  <si>
    <t>No Limit</t>
  </si>
  <si>
    <t>Number of members who attended</t>
  </si>
  <si>
    <t>$Amount donated to Polio Eradication</t>
  </si>
  <si>
    <t>No. of socials per year</t>
  </si>
  <si>
    <t xml:space="preserve">      A/   Membership</t>
  </si>
  <si>
    <t xml:space="preserve">      B/   Training</t>
  </si>
  <si>
    <t xml:space="preserve">      C/   Foundation</t>
  </si>
  <si>
    <t xml:space="preserve">     F/  Club Service</t>
  </si>
  <si>
    <t xml:space="preserve">     G/  Youth Service</t>
  </si>
  <si>
    <t>Please enter club information into the yellow cells!</t>
  </si>
  <si>
    <t>Number of member-days attended</t>
  </si>
  <si>
    <t>Automatic; [(N2-N1)/N1] x 4500</t>
  </si>
  <si>
    <t>Formula</t>
  </si>
  <si>
    <r>
      <rPr>
        <b/>
        <sz val="12"/>
        <color theme="1"/>
        <rFont val="Arial"/>
      </rPr>
      <t>N1</t>
    </r>
    <r>
      <rPr>
        <sz val="12"/>
        <color theme="1"/>
        <rFont val="Arial"/>
      </rPr>
      <t>, No. of Members at</t>
    </r>
    <r>
      <rPr>
        <b/>
        <sz val="12"/>
        <color theme="1"/>
        <rFont val="Arial"/>
      </rPr>
      <t xml:space="preserve"> July 1, 2015</t>
    </r>
  </si>
  <si>
    <r>
      <rPr>
        <b/>
        <sz val="12"/>
        <color theme="1"/>
        <rFont val="Arial"/>
      </rPr>
      <t>N2</t>
    </r>
    <r>
      <rPr>
        <sz val="12"/>
        <color theme="1"/>
        <rFont val="Arial"/>
      </rPr>
      <t xml:space="preserve">, No. of Members at </t>
    </r>
    <r>
      <rPr>
        <b/>
        <sz val="12"/>
        <color theme="1"/>
        <rFont val="Arial"/>
      </rPr>
      <t>April 1, 2016</t>
    </r>
  </si>
  <si>
    <t>Members attended District Membership Forum, October 14, 2015</t>
  </si>
  <si>
    <t>Does club have a Facebook page; updated regularly?</t>
  </si>
  <si>
    <t>Did club have a Rotary article in local printed or online news media?</t>
  </si>
  <si>
    <t>Does club do a formal induction with Induction Kit for new members?</t>
  </si>
  <si>
    <t>Club participated in other Friendship Exchanges</t>
  </si>
  <si>
    <t>Net Membership Increase. (Enter numbers N1 &amp; N2 above)</t>
  </si>
  <si>
    <t>Club Members that chair District Committees</t>
  </si>
  <si>
    <t>Club sponsors an Earlyact Club</t>
  </si>
  <si>
    <t>Club sponsors an Outbound ESSEX International Exchange student</t>
  </si>
  <si>
    <t>Club hosts an Inbound ESSEX International Exchange student</t>
  </si>
  <si>
    <t>Club participated this year for the first time in the Club Visioning program</t>
  </si>
  <si>
    <t>Club reviewed its previous Club Visioning program and implimented changes</t>
  </si>
  <si>
    <t>Club Members that participate on District Committees (not Committee Chairs)</t>
  </si>
  <si>
    <t>No. of Members become PHFs, or next level</t>
  </si>
  <si>
    <r>
      <t xml:space="preserve">Enter NUMBER </t>
    </r>
    <r>
      <rPr>
        <b/>
        <sz val="9"/>
        <color theme="1"/>
        <rFont val="Arial"/>
      </rPr>
      <t>1</t>
    </r>
    <r>
      <rPr>
        <sz val="9"/>
        <color theme="1"/>
        <rFont val="Arial"/>
      </rPr>
      <t>, if YES</t>
    </r>
  </si>
  <si>
    <r>
      <t xml:space="preserve">Enter NUMBER </t>
    </r>
    <r>
      <rPr>
        <b/>
        <sz val="9"/>
        <color rgb="FF000000"/>
        <rFont val="Arial"/>
      </rPr>
      <t>1</t>
    </r>
    <r>
      <rPr>
        <sz val="9"/>
        <color rgb="FF000000"/>
        <rFont val="Arial"/>
      </rPr>
      <t>, if YES</t>
    </r>
  </si>
  <si>
    <t>Enter NUMBER 1, if YES</t>
  </si>
  <si>
    <t>10 pts per 
$50 donated</t>
  </si>
  <si>
    <t>Does club use the new Rotary logo and Visual Identity system?  (Branding)</t>
  </si>
  <si>
    <t>Club had formal joint meetings with other clubs (count each club once)</t>
  </si>
  <si>
    <t>No. who became BM, MD, PHS members</t>
  </si>
  <si>
    <t>Number of Global Grants club participates in</t>
  </si>
  <si>
    <t>Number of District Grants club participates in</t>
  </si>
  <si>
    <t>Number of occasions per year</t>
  </si>
  <si>
    <t>Number of District Committee chairs</t>
  </si>
  <si>
    <t>Number of members on District Committees</t>
  </si>
  <si>
    <t>Number of projects</t>
  </si>
  <si>
    <t>Number of students</t>
  </si>
  <si>
    <t>Number of students plus parents</t>
  </si>
  <si>
    <t xml:space="preserve">Number of sponsored Rotaract Clubs </t>
  </si>
  <si>
    <t xml:space="preserve">Number of sponsored Interact Clubs </t>
  </si>
  <si>
    <t xml:space="preserve">Number of sponsored Earlyact Clubs </t>
  </si>
  <si>
    <t>Equations used in Club Entry Form tab</t>
  </si>
  <si>
    <t>Password to open cells on "Club Entry Form" sheet and this sheet is</t>
  </si>
  <si>
    <t>D-7910 Club Planning Worksheet</t>
  </si>
  <si>
    <t>KDH2016</t>
  </si>
  <si>
    <t>Club sponsors a Short-Term International Exchange student, inbound or outbound</t>
  </si>
  <si>
    <r>
      <t xml:space="preserve">Club participates in a </t>
    </r>
    <r>
      <rPr>
        <u/>
        <sz val="9"/>
        <color theme="1"/>
        <rFont val="Arial"/>
      </rPr>
      <t>District Grant</t>
    </r>
    <r>
      <rPr>
        <sz val="9"/>
        <color theme="1"/>
        <rFont val="Arial"/>
      </rPr>
      <t xml:space="preserve"> project</t>
    </r>
  </si>
  <si>
    <r>
      <t>Club paid its</t>
    </r>
    <r>
      <rPr>
        <u/>
        <sz val="9"/>
        <color theme="1"/>
        <rFont val="Arial"/>
      </rPr>
      <t xml:space="preserve"> RI Dues</t>
    </r>
    <r>
      <rPr>
        <sz val="9"/>
        <color theme="1"/>
        <rFont val="Arial"/>
      </rPr>
      <t xml:space="preserve"> within 60 days of invoice date (July &amp; January)</t>
    </r>
  </si>
  <si>
    <r>
      <t xml:space="preserve">Club paid its </t>
    </r>
    <r>
      <rPr>
        <u/>
        <sz val="9"/>
        <color theme="1"/>
        <rFont val="Arial"/>
      </rPr>
      <t>District Dues</t>
    </r>
    <r>
      <rPr>
        <sz val="9"/>
        <color theme="1"/>
        <rFont val="Arial"/>
      </rPr>
      <t xml:space="preserve"> within 60 days of invoice date (July &amp; January)</t>
    </r>
  </si>
  <si>
    <t>Number of sponsored students</t>
  </si>
  <si>
    <t>&lt;-- Date each line was checked for accuracy, incl. the Math and Max. Points Test</t>
  </si>
  <si>
    <t>Does club have a weekly or bi-monthly newsletter?</t>
  </si>
  <si>
    <t>Members attended Rotary Leadership Institute, this Rotary year</t>
  </si>
  <si>
    <t>Club has a Steering Committee (President plus next two in line) that meets at least quarterly</t>
  </si>
  <si>
    <t>Does club have New Membership info meetings?</t>
  </si>
  <si>
    <t>Each quarter, the Club reviewed this Club Planning Form with the Assistant Governor</t>
  </si>
  <si>
    <t>Club reviewed &amp; updated its Bylaws, to be consistent with the "Council on Legislation 2016"</t>
  </si>
  <si>
    <t>Club has a project focusing on the Environment</t>
  </si>
  <si>
    <t>N1, No. of Members at July 1, 2017</t>
  </si>
  <si>
    <t>N2, No. of Members at June 15, 2018</t>
  </si>
  <si>
    <t>NEW Bequest Members + Major Donors + PH Society Members; July 1, 2017 - June 15, 2018</t>
  </si>
  <si>
    <t>Club gained a new or next level Paul Harris Fellow; July 1, 2017 - June 15, 2018</t>
  </si>
  <si>
    <t>100% Sustaining Member club ( min $100 from EVERY member); by June 15, 2018</t>
  </si>
  <si>
    <t>100% EREY club ( min $25 from EVERY member); by June 15, 2018</t>
  </si>
  <si>
    <t xml:space="preserve"> Club Members participating in Bandy-Hefler Friendship Exchange</t>
  </si>
  <si>
    <t>Number of MEMBERS participating</t>
  </si>
  <si>
    <t>Club Board approved the 2017-2018 Club Budget by June 30, 2017</t>
  </si>
  <si>
    <t>Club participated in a local 'feeding the hungry' event</t>
  </si>
  <si>
    <t>Club Members that are Assistant Governors</t>
  </si>
  <si>
    <t>Did club have a Rotary news item broadcast on TV, Radio, or Podcast?</t>
  </si>
  <si>
    <r>
      <t xml:space="preserve">Club is the </t>
    </r>
    <r>
      <rPr>
        <u/>
        <sz val="9"/>
        <color theme="1"/>
        <rFont val="Arial"/>
      </rPr>
      <t>Lead Club</t>
    </r>
    <r>
      <rPr>
        <sz val="9"/>
        <color theme="1"/>
        <rFont val="Arial"/>
      </rPr>
      <t xml:space="preserve"> in a Global Grant Project</t>
    </r>
  </si>
  <si>
    <r>
      <t xml:space="preserve">Club </t>
    </r>
    <r>
      <rPr>
        <u/>
        <sz val="9"/>
        <color theme="1"/>
        <rFont val="Arial"/>
      </rPr>
      <t>participates</t>
    </r>
    <r>
      <rPr>
        <sz val="9"/>
        <color theme="1"/>
        <rFont val="Arial"/>
      </rPr>
      <t xml:space="preserve"> in a Global Grant project</t>
    </r>
  </si>
  <si>
    <t>President Elect (President 2017-2018) attended PRE-PETS</t>
  </si>
  <si>
    <t>President-Elect (President 2017-2018) attended any PETS, e.g.  NEPETS</t>
  </si>
  <si>
    <t>Members attended the District Conference; at least 1 day</t>
  </si>
  <si>
    <t xml:space="preserve">Number of members </t>
  </si>
  <si>
    <t>Number of Community Service Projects the club did, July 1, 2017 to June 15, 2018</t>
  </si>
  <si>
    <t>Club sponsored a New Rotary Club</t>
  </si>
  <si>
    <t>Club applied for the 2017-2018 Presidential Citation</t>
  </si>
  <si>
    <t>Number of gatherings</t>
  </si>
  <si>
    <t xml:space="preserve">      D/  Local Image</t>
  </si>
  <si>
    <t>Did club publicize the description of club projects</t>
  </si>
  <si>
    <t>Did club publicize the description of club activities</t>
  </si>
  <si>
    <t>Members attended Annual District Foundation event</t>
  </si>
  <si>
    <t>Number of members attended</t>
  </si>
  <si>
    <t>Club has a Foundation Chair entered into Clubrunner</t>
  </si>
  <si>
    <t>Number of Environmental Projects</t>
  </si>
  <si>
    <t>Club 2018-2019 officers &amp; chairs contact info in District database by Dec 31, 2017</t>
  </si>
  <si>
    <t>Club 2018-2019 officers &amp; chairs contact info in District database by March 1, 2018</t>
  </si>
  <si>
    <t>Number of RYLA 2018 students the club sponsored</t>
  </si>
  <si>
    <t xml:space="preserve">Club brought RYLA 2018 students &amp; parents to club meeting   </t>
  </si>
  <si>
    <t xml:space="preserve">Club participates in a Reality Fair </t>
  </si>
  <si>
    <t xml:space="preserve">     E/   District Service / Activity</t>
  </si>
  <si>
    <t>Number of members</t>
  </si>
  <si>
    <t>Number of members under 40</t>
  </si>
  <si>
    <t>Does club recognize individual members' efforts</t>
  </si>
  <si>
    <t>Do members give vocational talks about their businesses?</t>
  </si>
  <si>
    <t>Did club have an organized promotional plan for projects &amp; fundraisers?</t>
  </si>
  <si>
    <t>Club participated in an international food packaging project</t>
  </si>
  <si>
    <t>Club supported a non-Rotary-Foundation funded project</t>
  </si>
  <si>
    <t>Club sponsors a Rotaract Club</t>
  </si>
  <si>
    <t>Club holds joint meetings with an Interact or Rotaract club</t>
  </si>
  <si>
    <t>Number of scholarships</t>
  </si>
  <si>
    <t>Does club have social gatherings with family &amp; friends throughout the year?</t>
  </si>
  <si>
    <t>Club has started or participates in a Rotary Community Corps</t>
  </si>
  <si>
    <t>Please date this form the day it is submitted to District Awards Committee, 
then email it to laserklaus@gmail.com</t>
  </si>
  <si>
    <t>Does club have a Membership Chair &amp; entered into the D-7910 website?</t>
  </si>
  <si>
    <t>Does club create social opportunities for potential new members &amp; their spouses</t>
  </si>
  <si>
    <t>Number of social events per year</t>
  </si>
  <si>
    <t>Does club have a plan for bringing younger members into the club?</t>
  </si>
  <si>
    <t>Members attended the International Convention in Toronto; July 23 - 27, 2018</t>
  </si>
  <si>
    <t>Total donations to Polio Fund, by club plus club members</t>
  </si>
  <si>
    <r>
      <t xml:space="preserve">Club </t>
    </r>
    <r>
      <rPr>
        <u/>
        <sz val="9"/>
        <color theme="1"/>
        <rFont val="Arial"/>
      </rPr>
      <t>certified</t>
    </r>
    <r>
      <rPr>
        <sz val="9"/>
        <color theme="1"/>
        <rFont val="Arial"/>
      </rPr>
      <t xml:space="preserve"> to participate in a Rotary Grant</t>
    </r>
  </si>
  <si>
    <t>Number of AGs</t>
  </si>
  <si>
    <t>Membership Attendance Report was entered monthly into the D-7910 website database</t>
  </si>
  <si>
    <t>Number of events</t>
  </si>
  <si>
    <t>Has club posted service projects on D-7910 website service portal?</t>
  </si>
  <si>
    <t>Number of postings</t>
  </si>
  <si>
    <t>Number of meetings</t>
  </si>
  <si>
    <t>Club has a Youth Protection Program</t>
  </si>
  <si>
    <t>Club members participated in Rotary webinars, or Group Training in "My Rotary"</t>
  </si>
  <si>
    <t>Number of member-sessions attended</t>
  </si>
  <si>
    <t>Did club have combined meetings with other community service organizations</t>
  </si>
  <si>
    <t>Club collaborates with Rotaract and/or Interact on a service project</t>
  </si>
  <si>
    <t>Number of other clubs</t>
  </si>
  <si>
    <t>Club sponsors a Job Shadow program</t>
  </si>
  <si>
    <t>Club gives scholarships</t>
  </si>
  <si>
    <t>Club sponsors a Career Day</t>
  </si>
  <si>
    <t>Number of students hosted by club</t>
  </si>
  <si>
    <t>Club host a networking event?  e.g. "Rotary means Business"</t>
  </si>
  <si>
    <t>Does club have Business/Corporate Members?</t>
  </si>
  <si>
    <t>Does club assign new member classifications?</t>
  </si>
  <si>
    <t>Does club have members under 40 years of age</t>
  </si>
  <si>
    <t>Members attended District Assembly, April 28, 2018</t>
  </si>
  <si>
    <t>Members preregistered for the FULL District Summit/Conference, by October 15, 2017</t>
  </si>
  <si>
    <t>Members preregistered for the 1 day at District Conference, by December 15, 2017</t>
  </si>
  <si>
    <t>Club entered a minimum of 10 goals on Club Central on the RI website, by Sept. 1, 2017</t>
  </si>
  <si>
    <t>Club has a Club Service chair</t>
  </si>
  <si>
    <t>Club has a Community Service chair</t>
  </si>
  <si>
    <t>Club has an International Service chair</t>
  </si>
  <si>
    <t>Club has a Vocational Service chair</t>
  </si>
  <si>
    <t>Club has a Youth Service chair</t>
  </si>
  <si>
    <r>
      <rPr>
        <b/>
        <sz val="22"/>
        <color theme="1"/>
        <rFont val="Arial"/>
      </rPr>
      <t>2017-2018</t>
    </r>
    <r>
      <rPr>
        <b/>
        <sz val="22"/>
        <color rgb="FF0000FF"/>
        <rFont val="Arial"/>
      </rPr>
      <t xml:space="preserve">  </t>
    </r>
    <r>
      <rPr>
        <b/>
        <sz val="12"/>
        <color rgb="FF0000FF"/>
        <rFont val="Arial"/>
      </rPr>
      <t xml:space="preserve">                     Please enter club information into the yellow cells! 
                                                       Corresponding points are calculated automatically.
                                                                                                  </t>
    </r>
    <r>
      <rPr>
        <b/>
        <sz val="16"/>
        <color rgb="FF0000FF"/>
        <rFont val="Arial"/>
        <family val="2"/>
      </rPr>
      <t xml:space="preserve"> </t>
    </r>
    <r>
      <rPr>
        <b/>
        <sz val="12"/>
        <color rgb="FF0000FF"/>
        <rFont val="Arial"/>
      </rPr>
      <t xml:space="preserve"> </t>
    </r>
    <r>
      <rPr>
        <b/>
        <i/>
        <sz val="12"/>
        <color rgb="FF0000FF"/>
        <rFont val="Arial"/>
      </rPr>
      <t>Due Date: June 15, 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</si>
</sst>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m/d/yyyy;@"/>
  </numFmts>
  <fonts count="44" x14ac:knownFonts="1">
    <font>
      <sz val="10"/>
      <color theme="1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9"/>
      <name val="Arial"/>
      <family val="2"/>
    </font>
    <font>
      <b/>
      <sz val="16"/>
      <color rgb="FF0000FF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1"/>
      <color theme="1"/>
      <name val="Arial"/>
    </font>
    <font>
      <b/>
      <sz val="10"/>
      <color theme="1"/>
      <name val="Arial"/>
    </font>
    <font>
      <b/>
      <sz val="12"/>
      <color theme="1"/>
      <name val="Arial"/>
    </font>
    <font>
      <sz val="18"/>
      <color theme="1"/>
      <name val="Arial"/>
    </font>
    <font>
      <b/>
      <sz val="22"/>
      <color rgb="FF008000"/>
      <name val="Arial"/>
    </font>
    <font>
      <sz val="12"/>
      <color theme="1"/>
      <name val="Arial"/>
    </font>
    <font>
      <b/>
      <sz val="18"/>
      <color rgb="FF008000"/>
      <name val="Arial"/>
    </font>
    <font>
      <b/>
      <sz val="12"/>
      <color rgb="FF0000FF"/>
      <name val="Arial"/>
    </font>
    <font>
      <b/>
      <sz val="24"/>
      <color theme="1"/>
      <name val="Arial"/>
    </font>
    <font>
      <sz val="9"/>
      <color theme="1"/>
      <name val="Arial"/>
    </font>
    <font>
      <sz val="10"/>
      <color rgb="FFFF0000"/>
      <name val="Arial"/>
    </font>
    <font>
      <b/>
      <sz val="10"/>
      <color theme="0"/>
      <name val="Arial"/>
    </font>
    <font>
      <b/>
      <sz val="16"/>
      <color rgb="FFFF0000"/>
      <name val="Arial"/>
    </font>
    <font>
      <b/>
      <sz val="14"/>
      <color theme="0"/>
      <name val="Arial"/>
    </font>
    <font>
      <sz val="10"/>
      <color theme="1"/>
      <name val="Arial"/>
      <family val="2"/>
    </font>
    <font>
      <b/>
      <sz val="12"/>
      <color rgb="FF008000"/>
      <name val="Arial"/>
    </font>
    <font>
      <b/>
      <sz val="9"/>
      <color rgb="FF0000FF"/>
      <name val="Arial"/>
    </font>
    <font>
      <b/>
      <sz val="10"/>
      <color rgb="FF0000FF"/>
      <name val="Arial"/>
    </font>
    <font>
      <b/>
      <sz val="24"/>
      <color rgb="FF0000FF"/>
      <name val="Arial"/>
    </font>
    <font>
      <sz val="9"/>
      <color theme="0"/>
      <name val="Arial"/>
    </font>
    <font>
      <b/>
      <sz val="9"/>
      <color theme="0"/>
      <name val="Arial"/>
    </font>
    <font>
      <b/>
      <u/>
      <sz val="24"/>
      <color theme="1"/>
      <name val="Arial"/>
    </font>
    <font>
      <b/>
      <sz val="16"/>
      <name val="Arial"/>
    </font>
    <font>
      <b/>
      <sz val="9"/>
      <color theme="1"/>
      <name val="Arial"/>
    </font>
    <font>
      <sz val="9"/>
      <color rgb="FF000000"/>
      <name val="Arial"/>
    </font>
    <font>
      <b/>
      <sz val="9"/>
      <color rgb="FF000000"/>
      <name val="Arial"/>
    </font>
    <font>
      <u/>
      <sz val="9"/>
      <color theme="1"/>
      <name val="Arial"/>
    </font>
    <font>
      <b/>
      <sz val="12"/>
      <color rgb="FFFFC000"/>
      <name val="Arial"/>
    </font>
    <font>
      <b/>
      <sz val="22"/>
      <color rgb="FF0000FF"/>
      <name val="Arial"/>
    </font>
    <font>
      <b/>
      <sz val="22"/>
      <color theme="1"/>
      <name val="Arial"/>
    </font>
    <font>
      <b/>
      <sz val="18"/>
      <color theme="1"/>
      <name val="Arial"/>
    </font>
    <font>
      <b/>
      <u/>
      <sz val="22"/>
      <color theme="1"/>
      <name val="Arial"/>
    </font>
    <font>
      <b/>
      <i/>
      <sz val="12"/>
      <color rgb="FF0000FF"/>
      <name val="Arial"/>
    </font>
    <font>
      <b/>
      <sz val="22"/>
      <color rgb="FF137AFF"/>
      <name val="Arial"/>
    </font>
    <font>
      <sz val="8"/>
      <color theme="0"/>
      <name val="Arial"/>
      <family val="2"/>
    </font>
    <font>
      <sz val="8"/>
      <color rgb="FFFFFFFF"/>
      <name val="Arial"/>
      <family val="2"/>
    </font>
    <font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00FBFF"/>
        <bgColor indexed="64"/>
      </patternFill>
    </fill>
    <fill>
      <patternFill patternType="solid">
        <fgColor rgb="FF00FBFF"/>
        <bgColor rgb="FF000000"/>
      </patternFill>
    </fill>
  </fills>
  <borders count="47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</borders>
  <cellStyleXfs count="1038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9" fontId="2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43">
    <xf numFmtId="0" fontId="0" fillId="0" borderId="0" xfId="0"/>
    <xf numFmtId="1" fontId="4" fillId="0" borderId="0" xfId="0" applyNumberFormat="1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Fill="1" applyAlignment="1" applyProtection="1">
      <alignment horizontal="left" vertical="center"/>
    </xf>
    <xf numFmtId="1" fontId="0" fillId="0" borderId="0" xfId="0" applyNumberFormat="1" applyFont="1" applyFill="1" applyAlignment="1" applyProtection="1">
      <alignment vertical="center"/>
    </xf>
    <xf numFmtId="0" fontId="0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center" vertical="center"/>
    </xf>
    <xf numFmtId="0" fontId="0" fillId="0" borderId="0" xfId="0" applyFont="1" applyAlignment="1" applyProtection="1">
      <alignment vertical="center"/>
    </xf>
    <xf numFmtId="0" fontId="19" fillId="0" borderId="0" xfId="0" applyFont="1" applyAlignment="1" applyProtection="1">
      <alignment horizontal="right" vertical="center"/>
    </xf>
    <xf numFmtId="3" fontId="20" fillId="7" borderId="0" xfId="0" applyNumberFormat="1" applyFont="1" applyFill="1" applyAlignment="1" applyProtection="1">
      <alignment horizontal="center" vertical="center"/>
    </xf>
    <xf numFmtId="0" fontId="1" fillId="2" borderId="1" xfId="0" applyFont="1" applyFill="1" applyBorder="1" applyAlignment="1" applyProtection="1">
      <alignment vertical="center"/>
    </xf>
    <xf numFmtId="3" fontId="0" fillId="0" borderId="0" xfId="0" applyNumberFormat="1" applyFont="1" applyFill="1" applyAlignment="1" applyProtection="1">
      <alignment vertical="center"/>
    </xf>
    <xf numFmtId="0" fontId="0" fillId="2" borderId="0" xfId="0" applyFont="1" applyFill="1" applyAlignment="1" applyProtection="1">
      <alignment vertical="center"/>
    </xf>
    <xf numFmtId="0" fontId="16" fillId="0" borderId="4" xfId="0" applyFont="1" applyFill="1" applyBorder="1" applyAlignment="1" applyProtection="1">
      <alignment vertical="center"/>
    </xf>
    <xf numFmtId="0" fontId="0" fillId="0" borderId="0" xfId="0" applyFont="1" applyFill="1" applyAlignment="1" applyProtection="1">
      <alignment horizontal="center" vertical="center"/>
    </xf>
    <xf numFmtId="0" fontId="16" fillId="0" borderId="6" xfId="0" applyFont="1" applyFill="1" applyBorder="1" applyAlignment="1" applyProtection="1">
      <alignment vertical="center"/>
    </xf>
    <xf numFmtId="0" fontId="16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right" vertical="center"/>
    </xf>
    <xf numFmtId="9" fontId="0" fillId="0" borderId="0" xfId="0" applyNumberFormat="1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center" vertical="center" textRotation="90"/>
    </xf>
    <xf numFmtId="0" fontId="2" fillId="0" borderId="0" xfId="0" applyFont="1" applyFill="1" applyAlignment="1" applyProtection="1">
      <alignment vertical="center"/>
    </xf>
    <xf numFmtId="0" fontId="0" fillId="4" borderId="0" xfId="0" applyFont="1" applyFill="1" applyAlignment="1" applyProtection="1">
      <alignment vertical="center"/>
    </xf>
    <xf numFmtId="0" fontId="1" fillId="2" borderId="22" xfId="0" applyFont="1" applyFill="1" applyBorder="1" applyAlignment="1" applyProtection="1">
      <alignment vertical="center"/>
    </xf>
    <xf numFmtId="0" fontId="16" fillId="0" borderId="11" xfId="0" applyFont="1" applyFill="1" applyBorder="1" applyAlignment="1" applyProtection="1">
      <alignment vertical="center"/>
    </xf>
    <xf numFmtId="0" fontId="3" fillId="0" borderId="0" xfId="0" applyFont="1" applyAlignment="1" applyProtection="1">
      <alignment vertical="center"/>
    </xf>
    <xf numFmtId="49" fontId="0" fillId="0" borderId="0" xfId="0" applyNumberFormat="1" applyFont="1" applyFill="1" applyAlignment="1" applyProtection="1">
      <alignment vertical="center"/>
    </xf>
    <xf numFmtId="0" fontId="23" fillId="0" borderId="0" xfId="0" applyFont="1" applyFill="1" applyAlignment="1" applyProtection="1">
      <alignment horizontal="right" vertical="center"/>
    </xf>
    <xf numFmtId="3" fontId="18" fillId="7" borderId="0" xfId="0" applyNumberFormat="1" applyFont="1" applyFill="1" applyAlignment="1" applyProtection="1">
      <alignment vertical="center"/>
    </xf>
    <xf numFmtId="0" fontId="15" fillId="0" borderId="0" xfId="0" applyFont="1" applyAlignment="1" applyProtection="1">
      <alignment vertical="center"/>
    </xf>
    <xf numFmtId="0" fontId="15" fillId="0" borderId="0" xfId="0" applyFont="1" applyAlignment="1" applyProtection="1">
      <alignment horizontal="center" vertical="center"/>
    </xf>
    <xf numFmtId="3" fontId="24" fillId="0" borderId="0" xfId="0" applyNumberFormat="1" applyFont="1" applyFill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10" fillId="0" borderId="0" xfId="0" applyFont="1" applyFill="1" applyBorder="1" applyAlignment="1" applyProtection="1">
      <alignment horizontal="center" vertical="center"/>
    </xf>
    <xf numFmtId="0" fontId="0" fillId="0" borderId="0" xfId="0" applyFill="1" applyAlignment="1" applyProtection="1">
      <alignment vertical="center"/>
    </xf>
    <xf numFmtId="3" fontId="20" fillId="0" borderId="0" xfId="0" applyNumberFormat="1" applyFont="1" applyFill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Protection="1"/>
    <xf numFmtId="3" fontId="16" fillId="0" borderId="8" xfId="0" applyNumberFormat="1" applyFont="1" applyFill="1" applyBorder="1" applyAlignment="1" applyProtection="1">
      <alignment horizontal="center" vertical="center"/>
    </xf>
    <xf numFmtId="0" fontId="16" fillId="0" borderId="8" xfId="0" applyFont="1" applyFill="1" applyBorder="1" applyAlignment="1" applyProtection="1">
      <alignment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vertical="center"/>
    </xf>
    <xf numFmtId="3" fontId="16" fillId="0" borderId="0" xfId="0" applyNumberFormat="1" applyFont="1" applyFill="1" applyAlignment="1" applyProtection="1">
      <alignment vertical="center"/>
    </xf>
    <xf numFmtId="3" fontId="16" fillId="0" borderId="9" xfId="0" applyNumberFormat="1" applyFont="1" applyFill="1" applyBorder="1" applyAlignment="1" applyProtection="1">
      <alignment horizontal="center" vertical="center"/>
    </xf>
    <xf numFmtId="0" fontId="16" fillId="3" borderId="5" xfId="0" applyFont="1" applyFill="1" applyBorder="1" applyAlignment="1" applyProtection="1">
      <alignment horizontal="center" vertical="center"/>
      <protection locked="0"/>
    </xf>
    <xf numFmtId="3" fontId="16" fillId="9" borderId="19" xfId="0" applyNumberFormat="1" applyFont="1" applyFill="1" applyBorder="1" applyAlignment="1" applyProtection="1">
      <alignment vertical="center"/>
    </xf>
    <xf numFmtId="3" fontId="16" fillId="9" borderId="20" xfId="0" applyNumberFormat="1" applyFont="1" applyFill="1" applyBorder="1" applyAlignment="1" applyProtection="1">
      <alignment vertical="center"/>
    </xf>
    <xf numFmtId="3" fontId="16" fillId="0" borderId="12" xfId="0" applyNumberFormat="1" applyFont="1" applyFill="1" applyBorder="1" applyAlignment="1" applyProtection="1">
      <alignment horizontal="center" vertical="center"/>
    </xf>
    <xf numFmtId="0" fontId="16" fillId="3" borderId="18" xfId="0" applyFont="1" applyFill="1" applyBorder="1" applyAlignment="1" applyProtection="1">
      <alignment horizontal="center" vertical="center"/>
      <protection locked="0"/>
    </xf>
    <xf numFmtId="3" fontId="16" fillId="0" borderId="10" xfId="0" applyNumberFormat="1" applyFont="1" applyFill="1" applyBorder="1" applyAlignment="1" applyProtection="1">
      <alignment horizontal="center" vertical="center"/>
    </xf>
    <xf numFmtId="0" fontId="16" fillId="8" borderId="7" xfId="0" applyFont="1" applyFill="1" applyBorder="1" applyAlignment="1" applyProtection="1">
      <alignment horizontal="center" vertical="center"/>
    </xf>
    <xf numFmtId="3" fontId="16" fillId="9" borderId="21" xfId="0" applyNumberFormat="1" applyFont="1" applyFill="1" applyBorder="1" applyAlignment="1" applyProtection="1">
      <alignment vertical="center"/>
    </xf>
    <xf numFmtId="0" fontId="16" fillId="0" borderId="0" xfId="0" applyFont="1" applyFill="1" applyAlignment="1" applyProtection="1">
      <alignment vertical="center"/>
    </xf>
    <xf numFmtId="3" fontId="26" fillId="6" borderId="0" xfId="0" applyNumberFormat="1" applyFont="1" applyFill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left" vertical="center"/>
    </xf>
    <xf numFmtId="3" fontId="26" fillId="5" borderId="0" xfId="0" applyNumberFormat="1" applyFont="1" applyFill="1" applyAlignment="1" applyProtection="1">
      <alignment vertical="center"/>
    </xf>
    <xf numFmtId="9" fontId="16" fillId="0" borderId="0" xfId="0" applyNumberFormat="1" applyFont="1" applyFill="1" applyBorder="1" applyAlignment="1" applyProtection="1">
      <alignment horizontal="center" vertical="center"/>
    </xf>
    <xf numFmtId="0" fontId="16" fillId="0" borderId="0" xfId="0" applyFont="1" applyFill="1" applyBorder="1" applyAlignment="1" applyProtection="1">
      <alignment horizontal="right" vertical="center"/>
    </xf>
    <xf numFmtId="1" fontId="27" fillId="0" borderId="0" xfId="0" applyNumberFormat="1" applyFont="1" applyFill="1" applyBorder="1" applyAlignment="1" applyProtection="1">
      <alignment horizontal="center" vertical="center"/>
    </xf>
    <xf numFmtId="0" fontId="23" fillId="0" borderId="0" xfId="0" applyFont="1" applyFill="1" applyBorder="1" applyAlignment="1" applyProtection="1">
      <alignment horizontal="center" vertical="center" textRotation="90"/>
    </xf>
    <xf numFmtId="3" fontId="16" fillId="0" borderId="0" xfId="0" applyNumberFormat="1" applyFont="1" applyFill="1" applyAlignment="1" applyProtection="1">
      <alignment horizontal="left" vertical="center"/>
    </xf>
    <xf numFmtId="1" fontId="16" fillId="0" borderId="9" xfId="553" applyNumberFormat="1" applyFont="1" applyFill="1" applyBorder="1" applyAlignment="1" applyProtection="1">
      <alignment horizontal="center" vertical="center"/>
    </xf>
    <xf numFmtId="0" fontId="16" fillId="0" borderId="28" xfId="0" applyFont="1" applyFill="1" applyBorder="1" applyAlignment="1" applyProtection="1">
      <alignment vertical="center"/>
    </xf>
    <xf numFmtId="0" fontId="16" fillId="3" borderId="7" xfId="0" applyFont="1" applyFill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vertical="center"/>
    </xf>
    <xf numFmtId="3" fontId="16" fillId="0" borderId="23" xfId="0" applyNumberFormat="1" applyFont="1" applyFill="1" applyBorder="1" applyAlignment="1" applyProtection="1">
      <alignment horizontal="center" vertical="center"/>
    </xf>
    <xf numFmtId="0" fontId="16" fillId="0" borderId="23" xfId="0" applyFont="1" applyFill="1" applyBorder="1" applyAlignment="1" applyProtection="1">
      <alignment vertical="center"/>
    </xf>
    <xf numFmtId="0" fontId="3" fillId="0" borderId="17" xfId="0" applyFont="1" applyFill="1" applyBorder="1" applyAlignment="1" applyProtection="1">
      <alignment horizontal="center" vertical="center"/>
    </xf>
    <xf numFmtId="3" fontId="16" fillId="0" borderId="9" xfId="0" applyNumberFormat="1" applyFont="1" applyFill="1" applyBorder="1" applyAlignment="1" applyProtection="1">
      <alignment horizontal="center" vertical="center" wrapText="1"/>
    </xf>
    <xf numFmtId="9" fontId="16" fillId="0" borderId="8" xfId="0" applyNumberFormat="1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vertical="center"/>
    </xf>
    <xf numFmtId="3" fontId="16" fillId="0" borderId="0" xfId="0" applyNumberFormat="1" applyFont="1" applyFill="1" applyAlignment="1" applyProtection="1">
      <alignment horizontal="center" vertical="center"/>
    </xf>
    <xf numFmtId="0" fontId="16" fillId="0" borderId="34" xfId="0" applyFont="1" applyFill="1" applyBorder="1" applyAlignment="1" applyProtection="1">
      <alignment vertical="center"/>
    </xf>
    <xf numFmtId="3" fontId="16" fillId="0" borderId="33" xfId="0" applyNumberFormat="1" applyFont="1" applyFill="1" applyBorder="1" applyAlignment="1" applyProtection="1">
      <alignment horizontal="center" vertical="center"/>
    </xf>
    <xf numFmtId="0" fontId="16" fillId="3" borderId="13" xfId="0" applyFont="1" applyFill="1" applyBorder="1" applyAlignment="1" applyProtection="1">
      <alignment horizontal="center" vertical="center"/>
      <protection locked="0"/>
    </xf>
    <xf numFmtId="0" fontId="23" fillId="0" borderId="0" xfId="0" applyFont="1" applyFill="1" applyBorder="1" applyAlignment="1" applyProtection="1">
      <alignment horizontal="right" vertical="center"/>
    </xf>
    <xf numFmtId="0" fontId="15" fillId="0" borderId="0" xfId="0" applyFont="1" applyFill="1" applyAlignment="1" applyProtection="1">
      <alignment horizontal="center" vertical="center"/>
    </xf>
    <xf numFmtId="0" fontId="18" fillId="0" borderId="0" xfId="0" applyFont="1" applyFill="1" applyAlignment="1" applyProtection="1">
      <alignment horizontal="center" vertical="center" wrapText="1"/>
    </xf>
    <xf numFmtId="0" fontId="16" fillId="0" borderId="9" xfId="0" applyFont="1" applyFill="1" applyBorder="1" applyAlignment="1" applyProtection="1">
      <alignment horizontal="right" vertical="center"/>
    </xf>
    <xf numFmtId="0" fontId="16" fillId="0" borderId="10" xfId="0" applyFont="1" applyFill="1" applyBorder="1" applyAlignment="1" applyProtection="1">
      <alignment horizontal="right" vertical="center"/>
    </xf>
    <xf numFmtId="3" fontId="16" fillId="0" borderId="20" xfId="0" applyNumberFormat="1" applyFont="1" applyFill="1" applyBorder="1" applyAlignment="1" applyProtection="1">
      <alignment vertical="center"/>
    </xf>
    <xf numFmtId="0" fontId="16" fillId="0" borderId="5" xfId="0" applyFont="1" applyFill="1" applyBorder="1" applyAlignment="1" applyProtection="1">
      <alignment horizontal="center" vertical="center"/>
    </xf>
    <xf numFmtId="0" fontId="16" fillId="0" borderId="18" xfId="0" applyFont="1" applyFill="1" applyBorder="1" applyAlignment="1" applyProtection="1">
      <alignment horizontal="center" vertical="center"/>
    </xf>
    <xf numFmtId="0" fontId="0" fillId="0" borderId="40" xfId="0" applyBorder="1" applyAlignment="1" applyProtection="1">
      <alignment horizontal="right" vertical="center"/>
    </xf>
    <xf numFmtId="0" fontId="17" fillId="0" borderId="41" xfId="0" applyFont="1" applyBorder="1" applyAlignment="1" applyProtection="1">
      <alignment horizontal="center" vertical="center"/>
    </xf>
    <xf numFmtId="0" fontId="16" fillId="0" borderId="24" xfId="0" applyFont="1" applyFill="1" applyBorder="1" applyAlignment="1" applyProtection="1">
      <alignment vertical="center"/>
    </xf>
    <xf numFmtId="0" fontId="16" fillId="0" borderId="32" xfId="0" applyFont="1" applyFill="1" applyBorder="1" applyAlignment="1" applyProtection="1">
      <alignment vertical="center"/>
    </xf>
    <xf numFmtId="0" fontId="28" fillId="0" borderId="0" xfId="0" applyFont="1" applyAlignment="1" applyProtection="1">
      <alignment vertical="center"/>
    </xf>
    <xf numFmtId="0" fontId="12" fillId="0" borderId="22" xfId="0" applyFont="1" applyFill="1" applyBorder="1" applyAlignment="1" applyProtection="1">
      <alignment vertical="center"/>
    </xf>
    <xf numFmtId="0" fontId="12" fillId="0" borderId="44" xfId="0" applyFont="1" applyFill="1" applyBorder="1" applyAlignment="1" applyProtection="1">
      <alignment vertical="center"/>
    </xf>
    <xf numFmtId="164" fontId="0" fillId="0" borderId="43" xfId="0" applyNumberFormat="1" applyFont="1" applyFill="1" applyBorder="1" applyAlignment="1" applyProtection="1">
      <alignment vertical="center"/>
    </xf>
    <xf numFmtId="165" fontId="8" fillId="3" borderId="7" xfId="0" applyNumberFormat="1" applyFont="1" applyFill="1" applyBorder="1" applyAlignment="1" applyProtection="1">
      <alignment horizontal="center" vertical="center"/>
      <protection locked="0"/>
    </xf>
    <xf numFmtId="1" fontId="13" fillId="3" borderId="45" xfId="0" applyNumberFormat="1" applyFont="1" applyFill="1" applyBorder="1" applyAlignment="1" applyProtection="1">
      <alignment horizontal="center" vertical="center"/>
      <protection locked="0"/>
    </xf>
    <xf numFmtId="1" fontId="4" fillId="0" borderId="0" xfId="0" applyNumberFormat="1" applyFont="1" applyFill="1" applyAlignment="1" applyProtection="1">
      <alignment vertical="top"/>
    </xf>
    <xf numFmtId="0" fontId="4" fillId="0" borderId="0" xfId="0" applyFont="1" applyFill="1" applyAlignment="1" applyProtection="1">
      <alignment vertical="top"/>
    </xf>
    <xf numFmtId="0" fontId="0" fillId="0" borderId="0" xfId="0" applyAlignment="1">
      <alignment vertical="top"/>
    </xf>
    <xf numFmtId="0" fontId="0" fillId="0" borderId="0" xfId="0" applyAlignment="1" applyProtection="1">
      <alignment vertical="top"/>
    </xf>
    <xf numFmtId="0" fontId="4" fillId="0" borderId="0" xfId="0" applyFont="1" applyFill="1" applyAlignment="1" applyProtection="1">
      <alignment horizontal="left" vertical="top"/>
    </xf>
    <xf numFmtId="0" fontId="4" fillId="0" borderId="0" xfId="0" applyFont="1" applyAlignment="1" applyProtection="1">
      <alignment vertical="top"/>
    </xf>
    <xf numFmtId="0" fontId="38" fillId="0" borderId="0" xfId="0" applyFont="1" applyAlignment="1" applyProtection="1">
      <alignment vertical="center"/>
    </xf>
    <xf numFmtId="1" fontId="13" fillId="3" borderId="17" xfId="0" applyNumberFormat="1" applyFont="1" applyFill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right" vertical="center" wrapText="1"/>
    </xf>
    <xf numFmtId="164" fontId="41" fillId="10" borderId="43" xfId="0" applyNumberFormat="1" applyFont="1" applyFill="1" applyBorder="1" applyAlignment="1" applyProtection="1">
      <alignment horizontal="center" vertical="center"/>
    </xf>
    <xf numFmtId="164" fontId="42" fillId="11" borderId="43" xfId="0" applyNumberFormat="1" applyFont="1" applyFill="1" applyBorder="1" applyAlignment="1">
      <alignment horizontal="center" vertical="center"/>
    </xf>
    <xf numFmtId="0" fontId="31" fillId="0" borderId="9" xfId="0" applyFont="1" applyFill="1" applyBorder="1" applyAlignment="1">
      <alignment horizontal="right" vertical="center"/>
    </xf>
    <xf numFmtId="0" fontId="16" fillId="0" borderId="4" xfId="0" applyFont="1" applyFill="1" applyBorder="1" applyAlignment="1" applyProtection="1">
      <alignment vertical="center" wrapText="1"/>
    </xf>
    <xf numFmtId="0" fontId="16" fillId="0" borderId="11" xfId="0" applyFont="1" applyFill="1" applyBorder="1" applyAlignment="1" applyProtection="1">
      <alignment vertical="center" wrapText="1"/>
    </xf>
    <xf numFmtId="0" fontId="16" fillId="0" borderId="36" xfId="0" applyFont="1" applyFill="1" applyBorder="1" applyAlignment="1" applyProtection="1">
      <alignment horizontal="right" vertical="center"/>
    </xf>
    <xf numFmtId="0" fontId="3" fillId="0" borderId="24" xfId="0" applyFont="1" applyFill="1" applyBorder="1" applyAlignment="1" applyProtection="1">
      <alignment vertical="center"/>
    </xf>
    <xf numFmtId="0" fontId="16" fillId="0" borderId="12" xfId="0" applyFont="1" applyFill="1" applyBorder="1" applyAlignment="1" applyProtection="1">
      <alignment horizontal="right" vertical="center"/>
    </xf>
    <xf numFmtId="0" fontId="16" fillId="0" borderId="33" xfId="0" applyFont="1" applyFill="1" applyBorder="1" applyAlignment="1" applyProtection="1">
      <alignment horizontal="right" vertical="center"/>
    </xf>
    <xf numFmtId="3" fontId="16" fillId="0" borderId="19" xfId="0" applyNumberFormat="1" applyFont="1" applyFill="1" applyBorder="1" applyAlignment="1" applyProtection="1">
      <alignment vertical="center"/>
    </xf>
    <xf numFmtId="3" fontId="16" fillId="0" borderId="42" xfId="0" applyNumberFormat="1" applyFont="1" applyFill="1" applyBorder="1" applyAlignment="1" applyProtection="1">
      <alignment vertical="center"/>
    </xf>
    <xf numFmtId="3" fontId="16" fillId="0" borderId="21" xfId="0" applyNumberFormat="1" applyFont="1" applyFill="1" applyBorder="1" applyAlignment="1" applyProtection="1">
      <alignment vertical="center"/>
    </xf>
    <xf numFmtId="3" fontId="16" fillId="0" borderId="46" xfId="0" applyNumberFormat="1" applyFont="1" applyFill="1" applyBorder="1" applyAlignment="1" applyProtection="1">
      <alignment vertical="center"/>
    </xf>
    <xf numFmtId="0" fontId="20" fillId="5" borderId="30" xfId="0" applyFont="1" applyFill="1" applyBorder="1" applyAlignment="1" applyProtection="1">
      <alignment horizontal="center" vertical="center"/>
    </xf>
    <xf numFmtId="0" fontId="20" fillId="5" borderId="31" xfId="0" applyFont="1" applyFill="1" applyBorder="1" applyAlignment="1" applyProtection="1">
      <alignment horizontal="center" vertical="center"/>
    </xf>
    <xf numFmtId="0" fontId="8" fillId="0" borderId="0" xfId="0" applyFont="1" applyFill="1" applyAlignment="1" applyProtection="1">
      <alignment horizontal="right" vertical="center"/>
    </xf>
    <xf numFmtId="0" fontId="18" fillId="0" borderId="0" xfId="0" applyFont="1" applyFill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textRotation="90"/>
    </xf>
    <xf numFmtId="0" fontId="22" fillId="0" borderId="26" xfId="0" applyFont="1" applyFill="1" applyBorder="1" applyAlignment="1" applyProtection="1">
      <alignment horizontal="center" vertical="center" textRotation="90"/>
    </xf>
    <xf numFmtId="0" fontId="22" fillId="0" borderId="25" xfId="0" applyFont="1" applyFill="1" applyBorder="1" applyAlignment="1" applyProtection="1">
      <alignment horizontal="center" vertical="center" textRotation="90"/>
    </xf>
    <xf numFmtId="0" fontId="34" fillId="0" borderId="12" xfId="0" applyFont="1" applyFill="1" applyBorder="1" applyAlignment="1" applyProtection="1">
      <alignment horizontal="center" vertical="center" textRotation="90" wrapText="1"/>
    </xf>
    <xf numFmtId="0" fontId="34" fillId="0" borderId="26" xfId="0" applyFont="1" applyFill="1" applyBorder="1" applyAlignment="1" applyProtection="1">
      <alignment horizontal="center" vertical="center" textRotation="90" wrapText="1"/>
    </xf>
    <xf numFmtId="0" fontId="25" fillId="0" borderId="35" xfId="0" applyFont="1" applyBorder="1" applyAlignment="1" applyProtection="1">
      <alignment horizontal="left" vertical="top" wrapText="1"/>
    </xf>
    <xf numFmtId="0" fontId="25" fillId="0" borderId="35" xfId="0" applyFont="1" applyBorder="1" applyAlignment="1" applyProtection="1">
      <alignment horizontal="left" vertical="top"/>
    </xf>
    <xf numFmtId="0" fontId="14" fillId="0" borderId="27" xfId="0" applyFont="1" applyFill="1" applyBorder="1" applyAlignment="1" applyProtection="1">
      <alignment horizontal="center" vertical="center" textRotation="90" wrapText="1"/>
    </xf>
    <xf numFmtId="0" fontId="14" fillId="0" borderId="28" xfId="0" applyFont="1" applyFill="1" applyBorder="1" applyAlignment="1" applyProtection="1">
      <alignment horizontal="center" vertical="center" textRotation="90" wrapText="1"/>
    </xf>
    <xf numFmtId="0" fontId="14" fillId="0" borderId="29" xfId="0" applyFont="1" applyFill="1" applyBorder="1" applyAlignment="1" applyProtection="1">
      <alignment horizontal="center" vertical="center" textRotation="90" wrapText="1"/>
    </xf>
    <xf numFmtId="0" fontId="37" fillId="0" borderId="14" xfId="0" applyFont="1" applyFill="1" applyBorder="1" applyAlignment="1" applyProtection="1">
      <alignment horizontal="center" vertical="center"/>
    </xf>
    <xf numFmtId="0" fontId="37" fillId="0" borderId="15" xfId="0" applyFont="1" applyFill="1" applyBorder="1" applyAlignment="1" applyProtection="1">
      <alignment horizontal="center" vertical="center"/>
    </xf>
    <xf numFmtId="0" fontId="40" fillId="3" borderId="3" xfId="0" applyFont="1" applyFill="1" applyBorder="1" applyAlignment="1" applyProtection="1">
      <alignment horizontal="center" vertical="center" wrapText="1"/>
      <protection locked="0"/>
    </xf>
    <xf numFmtId="0" fontId="40" fillId="3" borderId="16" xfId="0" applyFont="1" applyFill="1" applyBorder="1" applyAlignment="1" applyProtection="1">
      <alignment horizontal="center" vertical="center" wrapText="1"/>
      <protection locked="0"/>
    </xf>
    <xf numFmtId="0" fontId="28" fillId="0" borderId="0" xfId="0" applyFont="1" applyAlignment="1" applyProtection="1">
      <alignment horizontal="left" vertical="center"/>
    </xf>
    <xf numFmtId="0" fontId="22" fillId="0" borderId="37" xfId="0" applyFont="1" applyFill="1" applyBorder="1" applyAlignment="1" applyProtection="1">
      <alignment horizontal="center" vertical="center" textRotation="90"/>
    </xf>
    <xf numFmtId="0" fontId="22" fillId="0" borderId="38" xfId="0" applyFont="1" applyFill="1" applyBorder="1" applyAlignment="1" applyProtection="1">
      <alignment horizontal="center" vertical="center" textRotation="90"/>
    </xf>
    <xf numFmtId="0" fontId="22" fillId="0" borderId="39" xfId="0" applyFont="1" applyFill="1" applyBorder="1" applyAlignment="1" applyProtection="1">
      <alignment horizontal="center" vertical="center" textRotation="90"/>
    </xf>
    <xf numFmtId="9" fontId="29" fillId="0" borderId="0" xfId="0" applyNumberFormat="1" applyFont="1" applyFill="1" applyBorder="1" applyAlignment="1" applyProtection="1">
      <alignment horizontal="center" vertical="center" textRotation="90"/>
    </xf>
    <xf numFmtId="0" fontId="12" fillId="0" borderId="22" xfId="0" applyFont="1" applyFill="1" applyBorder="1" applyAlignment="1" applyProtection="1">
      <alignment horizontal="center" vertical="center"/>
    </xf>
    <xf numFmtId="0" fontId="12" fillId="0" borderId="32" xfId="0" applyFont="1" applyFill="1" applyBorder="1" applyAlignment="1" applyProtection="1">
      <alignment horizontal="center" vertical="center"/>
    </xf>
    <xf numFmtId="1" fontId="13" fillId="3" borderId="17" xfId="0" applyNumberFormat="1" applyFont="1" applyFill="1" applyBorder="1" applyAlignment="1" applyProtection="1">
      <alignment horizontal="center" vertical="center"/>
      <protection locked="0"/>
    </xf>
    <xf numFmtId="1" fontId="13" fillId="3" borderId="13" xfId="0" applyNumberFormat="1" applyFont="1" applyFill="1" applyBorder="1" applyAlignment="1" applyProtection="1">
      <alignment horizontal="center" vertical="center"/>
      <protection locked="0"/>
    </xf>
  </cellXfs>
  <cellStyles count="1038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Followed Hyperlink" xfId="326" builtinId="9" hidden="1"/>
    <cellStyle name="Followed Hyperlink" xfId="328" builtinId="9" hidden="1"/>
    <cellStyle name="Followed Hyperlink" xfId="330" builtinId="9" hidden="1"/>
    <cellStyle name="Followed Hyperlink" xfId="332" builtinId="9" hidden="1"/>
    <cellStyle name="Followed Hyperlink" xfId="334" builtinId="9" hidden="1"/>
    <cellStyle name="Followed Hyperlink" xfId="336" builtinId="9" hidden="1"/>
    <cellStyle name="Followed Hyperlink" xfId="338" builtinId="9" hidden="1"/>
    <cellStyle name="Followed Hyperlink" xfId="340" builtinId="9" hidden="1"/>
    <cellStyle name="Followed Hyperlink" xfId="342" builtinId="9" hidden="1"/>
    <cellStyle name="Followed Hyperlink" xfId="344" builtinId="9" hidden="1"/>
    <cellStyle name="Followed Hyperlink" xfId="346" builtinId="9" hidden="1"/>
    <cellStyle name="Followed Hyperlink" xfId="348" builtinId="9" hidden="1"/>
    <cellStyle name="Followed Hyperlink" xfId="350" builtinId="9" hidden="1"/>
    <cellStyle name="Followed Hyperlink" xfId="352" builtinId="9" hidden="1"/>
    <cellStyle name="Followed Hyperlink" xfId="354" builtinId="9" hidden="1"/>
    <cellStyle name="Followed Hyperlink" xfId="356" builtinId="9" hidden="1"/>
    <cellStyle name="Followed Hyperlink" xfId="358" builtinId="9" hidden="1"/>
    <cellStyle name="Followed Hyperlink" xfId="360" builtinId="9" hidden="1"/>
    <cellStyle name="Followed Hyperlink" xfId="362" builtinId="9" hidden="1"/>
    <cellStyle name="Followed Hyperlink" xfId="364" builtinId="9" hidden="1"/>
    <cellStyle name="Followed Hyperlink" xfId="366" builtinId="9" hidden="1"/>
    <cellStyle name="Followed Hyperlink" xfId="368" builtinId="9" hidden="1"/>
    <cellStyle name="Followed Hyperlink" xfId="370" builtinId="9" hidden="1"/>
    <cellStyle name="Followed Hyperlink" xfId="372" builtinId="9" hidden="1"/>
    <cellStyle name="Followed Hyperlink" xfId="374" builtinId="9" hidden="1"/>
    <cellStyle name="Followed Hyperlink" xfId="376" builtinId="9" hidden="1"/>
    <cellStyle name="Followed Hyperlink" xfId="378" builtinId="9" hidden="1"/>
    <cellStyle name="Followed Hyperlink" xfId="380" builtinId="9" hidden="1"/>
    <cellStyle name="Followed Hyperlink" xfId="382" builtinId="9" hidden="1"/>
    <cellStyle name="Followed Hyperlink" xfId="384" builtinId="9" hidden="1"/>
    <cellStyle name="Followed Hyperlink" xfId="386" builtinId="9" hidden="1"/>
    <cellStyle name="Followed Hyperlink" xfId="388" builtinId="9" hidden="1"/>
    <cellStyle name="Followed Hyperlink" xfId="390" builtinId="9" hidden="1"/>
    <cellStyle name="Followed Hyperlink" xfId="392" builtinId="9" hidden="1"/>
    <cellStyle name="Followed Hyperlink" xfId="394" builtinId="9" hidden="1"/>
    <cellStyle name="Followed Hyperlink" xfId="396" builtinId="9" hidden="1"/>
    <cellStyle name="Followed Hyperlink" xfId="398" builtinId="9" hidden="1"/>
    <cellStyle name="Followed Hyperlink" xfId="400" builtinId="9" hidden="1"/>
    <cellStyle name="Followed Hyperlink" xfId="402" builtinId="9" hidden="1"/>
    <cellStyle name="Followed Hyperlink" xfId="404" builtinId="9" hidden="1"/>
    <cellStyle name="Followed Hyperlink" xfId="406" builtinId="9" hidden="1"/>
    <cellStyle name="Followed Hyperlink" xfId="408" builtinId="9" hidden="1"/>
    <cellStyle name="Followed Hyperlink" xfId="410" builtinId="9" hidden="1"/>
    <cellStyle name="Followed Hyperlink" xfId="412" builtinId="9" hidden="1"/>
    <cellStyle name="Followed Hyperlink" xfId="414" builtinId="9" hidden="1"/>
    <cellStyle name="Followed Hyperlink" xfId="416" builtinId="9" hidden="1"/>
    <cellStyle name="Followed Hyperlink" xfId="418" builtinId="9" hidden="1"/>
    <cellStyle name="Followed Hyperlink" xfId="420" builtinId="9" hidden="1"/>
    <cellStyle name="Followed Hyperlink" xfId="422" builtinId="9" hidden="1"/>
    <cellStyle name="Followed Hyperlink" xfId="424" builtinId="9" hidden="1"/>
    <cellStyle name="Followed Hyperlink" xfId="426" builtinId="9" hidden="1"/>
    <cellStyle name="Followed Hyperlink" xfId="428" builtinId="9" hidden="1"/>
    <cellStyle name="Followed Hyperlink" xfId="430" builtinId="9" hidden="1"/>
    <cellStyle name="Followed Hyperlink" xfId="432" builtinId="9" hidden="1"/>
    <cellStyle name="Followed Hyperlink" xfId="434" builtinId="9" hidden="1"/>
    <cellStyle name="Followed Hyperlink" xfId="436" builtinId="9" hidden="1"/>
    <cellStyle name="Followed Hyperlink" xfId="438" builtinId="9" hidden="1"/>
    <cellStyle name="Followed Hyperlink" xfId="440" builtinId="9" hidden="1"/>
    <cellStyle name="Followed Hyperlink" xfId="442" builtinId="9" hidden="1"/>
    <cellStyle name="Followed Hyperlink" xfId="444" builtinId="9" hidden="1"/>
    <cellStyle name="Followed Hyperlink" xfId="446" builtinId="9" hidden="1"/>
    <cellStyle name="Followed Hyperlink" xfId="448" builtinId="9" hidden="1"/>
    <cellStyle name="Followed Hyperlink" xfId="450" builtinId="9" hidden="1"/>
    <cellStyle name="Followed Hyperlink" xfId="452" builtinId="9" hidden="1"/>
    <cellStyle name="Followed Hyperlink" xfId="454" builtinId="9" hidden="1"/>
    <cellStyle name="Followed Hyperlink" xfId="456" builtinId="9" hidden="1"/>
    <cellStyle name="Followed Hyperlink" xfId="458" builtinId="9" hidden="1"/>
    <cellStyle name="Followed Hyperlink" xfId="460" builtinId="9" hidden="1"/>
    <cellStyle name="Followed Hyperlink" xfId="462" builtinId="9" hidden="1"/>
    <cellStyle name="Followed Hyperlink" xfId="464" builtinId="9" hidden="1"/>
    <cellStyle name="Followed Hyperlink" xfId="466" builtinId="9" hidden="1"/>
    <cellStyle name="Followed Hyperlink" xfId="468" builtinId="9" hidden="1"/>
    <cellStyle name="Followed Hyperlink" xfId="470" builtinId="9" hidden="1"/>
    <cellStyle name="Followed Hyperlink" xfId="472" builtinId="9" hidden="1"/>
    <cellStyle name="Followed Hyperlink" xfId="474" builtinId="9" hidden="1"/>
    <cellStyle name="Followed Hyperlink" xfId="476" builtinId="9" hidden="1"/>
    <cellStyle name="Followed Hyperlink" xfId="478" builtinId="9" hidden="1"/>
    <cellStyle name="Followed Hyperlink" xfId="480" builtinId="9" hidden="1"/>
    <cellStyle name="Followed Hyperlink" xfId="482" builtinId="9" hidden="1"/>
    <cellStyle name="Followed Hyperlink" xfId="484" builtinId="9" hidden="1"/>
    <cellStyle name="Followed Hyperlink" xfId="486" builtinId="9" hidden="1"/>
    <cellStyle name="Followed Hyperlink" xfId="488" builtinId="9" hidden="1"/>
    <cellStyle name="Followed Hyperlink" xfId="490" builtinId="9" hidden="1"/>
    <cellStyle name="Followed Hyperlink" xfId="492" builtinId="9" hidden="1"/>
    <cellStyle name="Followed Hyperlink" xfId="494" builtinId="9" hidden="1"/>
    <cellStyle name="Followed Hyperlink" xfId="496" builtinId="9" hidden="1"/>
    <cellStyle name="Followed Hyperlink" xfId="498" builtinId="9" hidden="1"/>
    <cellStyle name="Followed Hyperlink" xfId="500" builtinId="9" hidden="1"/>
    <cellStyle name="Followed Hyperlink" xfId="502" builtinId="9" hidden="1"/>
    <cellStyle name="Followed Hyperlink" xfId="504" builtinId="9" hidden="1"/>
    <cellStyle name="Followed Hyperlink" xfId="506" builtinId="9" hidden="1"/>
    <cellStyle name="Followed Hyperlink" xfId="508" builtinId="9" hidden="1"/>
    <cellStyle name="Followed Hyperlink" xfId="510" builtinId="9" hidden="1"/>
    <cellStyle name="Followed Hyperlink" xfId="512" builtinId="9" hidden="1"/>
    <cellStyle name="Followed Hyperlink" xfId="514" builtinId="9" hidden="1"/>
    <cellStyle name="Followed Hyperlink" xfId="516" builtinId="9" hidden="1"/>
    <cellStyle name="Followed Hyperlink" xfId="518" builtinId="9" hidden="1"/>
    <cellStyle name="Followed Hyperlink" xfId="520" builtinId="9" hidden="1"/>
    <cellStyle name="Followed Hyperlink" xfId="522" builtinId="9" hidden="1"/>
    <cellStyle name="Followed Hyperlink" xfId="524" builtinId="9" hidden="1"/>
    <cellStyle name="Followed Hyperlink" xfId="526" builtinId="9" hidden="1"/>
    <cellStyle name="Followed Hyperlink" xfId="528" builtinId="9" hidden="1"/>
    <cellStyle name="Followed Hyperlink" xfId="530" builtinId="9" hidden="1"/>
    <cellStyle name="Followed Hyperlink" xfId="532" builtinId="9" hidden="1"/>
    <cellStyle name="Followed Hyperlink" xfId="534" builtinId="9" hidden="1"/>
    <cellStyle name="Followed Hyperlink" xfId="536" builtinId="9" hidden="1"/>
    <cellStyle name="Followed Hyperlink" xfId="538" builtinId="9" hidden="1"/>
    <cellStyle name="Followed Hyperlink" xfId="540" builtinId="9" hidden="1"/>
    <cellStyle name="Followed Hyperlink" xfId="542" builtinId="9" hidden="1"/>
    <cellStyle name="Followed Hyperlink" xfId="544" builtinId="9" hidden="1"/>
    <cellStyle name="Followed Hyperlink" xfId="546" builtinId="9" hidden="1"/>
    <cellStyle name="Followed Hyperlink" xfId="548" builtinId="9" hidden="1"/>
    <cellStyle name="Followed Hyperlink" xfId="550" builtinId="9" hidden="1"/>
    <cellStyle name="Followed Hyperlink" xfId="552" builtinId="9" hidden="1"/>
    <cellStyle name="Followed Hyperlink" xfId="555" builtinId="9" hidden="1"/>
    <cellStyle name="Followed Hyperlink" xfId="557" builtinId="9" hidden="1"/>
    <cellStyle name="Followed Hyperlink" xfId="559" builtinId="9" hidden="1"/>
    <cellStyle name="Followed Hyperlink" xfId="561" builtinId="9" hidden="1"/>
    <cellStyle name="Followed Hyperlink" xfId="563" builtinId="9" hidden="1"/>
    <cellStyle name="Followed Hyperlink" xfId="565" builtinId="9" hidden="1"/>
    <cellStyle name="Followed Hyperlink" xfId="567" builtinId="9" hidden="1"/>
    <cellStyle name="Followed Hyperlink" xfId="569" builtinId="9" hidden="1"/>
    <cellStyle name="Followed Hyperlink" xfId="571" builtinId="9" hidden="1"/>
    <cellStyle name="Followed Hyperlink" xfId="573" builtinId="9" hidden="1"/>
    <cellStyle name="Followed Hyperlink" xfId="575" builtinId="9" hidden="1"/>
    <cellStyle name="Followed Hyperlink" xfId="577" builtinId="9" hidden="1"/>
    <cellStyle name="Followed Hyperlink" xfId="579" builtinId="9" hidden="1"/>
    <cellStyle name="Followed Hyperlink" xfId="581" builtinId="9" hidden="1"/>
    <cellStyle name="Followed Hyperlink" xfId="583" builtinId="9" hidden="1"/>
    <cellStyle name="Followed Hyperlink" xfId="585" builtinId="9" hidden="1"/>
    <cellStyle name="Followed Hyperlink" xfId="587" builtinId="9" hidden="1"/>
    <cellStyle name="Followed Hyperlink" xfId="589" builtinId="9" hidden="1"/>
    <cellStyle name="Followed Hyperlink" xfId="591" builtinId="9" hidden="1"/>
    <cellStyle name="Followed Hyperlink" xfId="593" builtinId="9" hidden="1"/>
    <cellStyle name="Followed Hyperlink" xfId="595" builtinId="9" hidden="1"/>
    <cellStyle name="Followed Hyperlink" xfId="597" builtinId="9" hidden="1"/>
    <cellStyle name="Followed Hyperlink" xfId="599" builtinId="9" hidden="1"/>
    <cellStyle name="Followed Hyperlink" xfId="601" builtinId="9" hidden="1"/>
    <cellStyle name="Followed Hyperlink" xfId="603" builtinId="9" hidden="1"/>
    <cellStyle name="Followed Hyperlink" xfId="605" builtinId="9" hidden="1"/>
    <cellStyle name="Followed Hyperlink" xfId="607" builtinId="9" hidden="1"/>
    <cellStyle name="Followed Hyperlink" xfId="609" builtinId="9" hidden="1"/>
    <cellStyle name="Followed Hyperlink" xfId="611" builtinId="9" hidden="1"/>
    <cellStyle name="Followed Hyperlink" xfId="613" builtinId="9" hidden="1"/>
    <cellStyle name="Followed Hyperlink" xfId="615" builtinId="9" hidden="1"/>
    <cellStyle name="Followed Hyperlink" xfId="617" builtinId="9" hidden="1"/>
    <cellStyle name="Followed Hyperlink" xfId="619" builtinId="9" hidden="1"/>
    <cellStyle name="Followed Hyperlink" xfId="621" builtinId="9" hidden="1"/>
    <cellStyle name="Followed Hyperlink" xfId="623" builtinId="9" hidden="1"/>
    <cellStyle name="Followed Hyperlink" xfId="625" builtinId="9" hidden="1"/>
    <cellStyle name="Followed Hyperlink" xfId="627" builtinId="9" hidden="1"/>
    <cellStyle name="Followed Hyperlink" xfId="629" builtinId="9" hidden="1"/>
    <cellStyle name="Followed Hyperlink" xfId="631" builtinId="9" hidden="1"/>
    <cellStyle name="Followed Hyperlink" xfId="633" builtinId="9" hidden="1"/>
    <cellStyle name="Followed Hyperlink" xfId="635" builtinId="9" hidden="1"/>
    <cellStyle name="Followed Hyperlink" xfId="637" builtinId="9" hidden="1"/>
    <cellStyle name="Followed Hyperlink" xfId="639" builtinId="9" hidden="1"/>
    <cellStyle name="Followed Hyperlink" xfId="641" builtinId="9" hidden="1"/>
    <cellStyle name="Followed Hyperlink" xfId="643" builtinId="9" hidden="1"/>
    <cellStyle name="Followed Hyperlink" xfId="645" builtinId="9" hidden="1"/>
    <cellStyle name="Followed Hyperlink" xfId="647" builtinId="9" hidden="1"/>
    <cellStyle name="Followed Hyperlink" xfId="649" builtinId="9" hidden="1"/>
    <cellStyle name="Followed Hyperlink" xfId="651" builtinId="9" hidden="1"/>
    <cellStyle name="Followed Hyperlink" xfId="653" builtinId="9" hidden="1"/>
    <cellStyle name="Followed Hyperlink" xfId="655" builtinId="9" hidden="1"/>
    <cellStyle name="Followed Hyperlink" xfId="657" builtinId="9" hidden="1"/>
    <cellStyle name="Followed Hyperlink" xfId="659" builtinId="9" hidden="1"/>
    <cellStyle name="Followed Hyperlink" xfId="661" builtinId="9" hidden="1"/>
    <cellStyle name="Followed Hyperlink" xfId="663" builtinId="9" hidden="1"/>
    <cellStyle name="Followed Hyperlink" xfId="665" builtinId="9" hidden="1"/>
    <cellStyle name="Followed Hyperlink" xfId="667" builtinId="9" hidden="1"/>
    <cellStyle name="Followed Hyperlink" xfId="669" builtinId="9" hidden="1"/>
    <cellStyle name="Followed Hyperlink" xfId="671" builtinId="9" hidden="1"/>
    <cellStyle name="Followed Hyperlink" xfId="673" builtinId="9" hidden="1"/>
    <cellStyle name="Followed Hyperlink" xfId="675" builtinId="9" hidden="1"/>
    <cellStyle name="Followed Hyperlink" xfId="677" builtinId="9" hidden="1"/>
    <cellStyle name="Followed Hyperlink" xfId="679" builtinId="9" hidden="1"/>
    <cellStyle name="Followed Hyperlink" xfId="681" builtinId="9" hidden="1"/>
    <cellStyle name="Followed Hyperlink" xfId="683" builtinId="9" hidden="1"/>
    <cellStyle name="Followed Hyperlink" xfId="685" builtinId="9" hidden="1"/>
    <cellStyle name="Followed Hyperlink" xfId="687" builtinId="9" hidden="1"/>
    <cellStyle name="Followed Hyperlink" xfId="689" builtinId="9" hidden="1"/>
    <cellStyle name="Followed Hyperlink" xfId="691" builtinId="9" hidden="1"/>
    <cellStyle name="Followed Hyperlink" xfId="693" builtinId="9" hidden="1"/>
    <cellStyle name="Followed Hyperlink" xfId="695" builtinId="9" hidden="1"/>
    <cellStyle name="Followed Hyperlink" xfId="697" builtinId="9" hidden="1"/>
    <cellStyle name="Followed Hyperlink" xfId="699" builtinId="9" hidden="1"/>
    <cellStyle name="Followed Hyperlink" xfId="701" builtinId="9" hidden="1"/>
    <cellStyle name="Followed Hyperlink" xfId="703" builtinId="9" hidden="1"/>
    <cellStyle name="Followed Hyperlink" xfId="705" builtinId="9" hidden="1"/>
    <cellStyle name="Followed Hyperlink" xfId="707" builtinId="9" hidden="1"/>
    <cellStyle name="Followed Hyperlink" xfId="709" builtinId="9" hidden="1"/>
    <cellStyle name="Followed Hyperlink" xfId="711" builtinId="9" hidden="1"/>
    <cellStyle name="Followed Hyperlink" xfId="713" builtinId="9" hidden="1"/>
    <cellStyle name="Followed Hyperlink" xfId="715" builtinId="9" hidden="1"/>
    <cellStyle name="Followed Hyperlink" xfId="717" builtinId="9" hidden="1"/>
    <cellStyle name="Followed Hyperlink" xfId="719" builtinId="9" hidden="1"/>
    <cellStyle name="Followed Hyperlink" xfId="721" builtinId="9" hidden="1"/>
    <cellStyle name="Followed Hyperlink" xfId="723" builtinId="9" hidden="1"/>
    <cellStyle name="Followed Hyperlink" xfId="725" builtinId="9" hidden="1"/>
    <cellStyle name="Followed Hyperlink" xfId="727" builtinId="9" hidden="1"/>
    <cellStyle name="Followed Hyperlink" xfId="729" builtinId="9" hidden="1"/>
    <cellStyle name="Followed Hyperlink" xfId="731" builtinId="9" hidden="1"/>
    <cellStyle name="Followed Hyperlink" xfId="733" builtinId="9" hidden="1"/>
    <cellStyle name="Followed Hyperlink" xfId="735" builtinId="9" hidden="1"/>
    <cellStyle name="Followed Hyperlink" xfId="737" builtinId="9" hidden="1"/>
    <cellStyle name="Followed Hyperlink" xfId="739" builtinId="9" hidden="1"/>
    <cellStyle name="Followed Hyperlink" xfId="741" builtinId="9" hidden="1"/>
    <cellStyle name="Followed Hyperlink" xfId="743" builtinId="9" hidden="1"/>
    <cellStyle name="Followed Hyperlink" xfId="745" builtinId="9" hidden="1"/>
    <cellStyle name="Followed Hyperlink" xfId="747" builtinId="9" hidden="1"/>
    <cellStyle name="Followed Hyperlink" xfId="749" builtinId="9" hidden="1"/>
    <cellStyle name="Followed Hyperlink" xfId="751" builtinId="9" hidden="1"/>
    <cellStyle name="Followed Hyperlink" xfId="753" builtinId="9" hidden="1"/>
    <cellStyle name="Followed Hyperlink" xfId="755" builtinId="9" hidden="1"/>
    <cellStyle name="Followed Hyperlink" xfId="757" builtinId="9" hidden="1"/>
    <cellStyle name="Followed Hyperlink" xfId="759" builtinId="9" hidden="1"/>
    <cellStyle name="Followed Hyperlink" xfId="761" builtinId="9" hidden="1"/>
    <cellStyle name="Followed Hyperlink" xfId="763" builtinId="9" hidden="1"/>
    <cellStyle name="Followed Hyperlink" xfId="765" builtinId="9" hidden="1"/>
    <cellStyle name="Followed Hyperlink" xfId="767" builtinId="9" hidden="1"/>
    <cellStyle name="Followed Hyperlink" xfId="769" builtinId="9" hidden="1"/>
    <cellStyle name="Followed Hyperlink" xfId="771" builtinId="9" hidden="1"/>
    <cellStyle name="Followed Hyperlink" xfId="773" builtinId="9" hidden="1"/>
    <cellStyle name="Followed Hyperlink" xfId="775" builtinId="9" hidden="1"/>
    <cellStyle name="Followed Hyperlink" xfId="777" builtinId="9" hidden="1"/>
    <cellStyle name="Followed Hyperlink" xfId="779" builtinId="9" hidden="1"/>
    <cellStyle name="Followed Hyperlink" xfId="781" builtinId="9" hidden="1"/>
    <cellStyle name="Followed Hyperlink" xfId="783" builtinId="9" hidden="1"/>
    <cellStyle name="Followed Hyperlink" xfId="785" builtinId="9" hidden="1"/>
    <cellStyle name="Followed Hyperlink" xfId="787" builtinId="9" hidden="1"/>
    <cellStyle name="Followed Hyperlink" xfId="789" builtinId="9" hidden="1"/>
    <cellStyle name="Followed Hyperlink" xfId="791" builtinId="9" hidden="1"/>
    <cellStyle name="Followed Hyperlink" xfId="793" builtinId="9" hidden="1"/>
    <cellStyle name="Followed Hyperlink" xfId="795" builtinId="9" hidden="1"/>
    <cellStyle name="Followed Hyperlink" xfId="797" builtinId="9" hidden="1"/>
    <cellStyle name="Followed Hyperlink" xfId="799" builtinId="9" hidden="1"/>
    <cellStyle name="Followed Hyperlink" xfId="801" builtinId="9" hidden="1"/>
    <cellStyle name="Followed Hyperlink" xfId="803" builtinId="9" hidden="1"/>
    <cellStyle name="Followed Hyperlink" xfId="805" builtinId="9" hidden="1"/>
    <cellStyle name="Followed Hyperlink" xfId="807" builtinId="9" hidden="1"/>
    <cellStyle name="Followed Hyperlink" xfId="809" builtinId="9" hidden="1"/>
    <cellStyle name="Followed Hyperlink" xfId="811" builtinId="9" hidden="1"/>
    <cellStyle name="Followed Hyperlink" xfId="813" builtinId="9" hidden="1"/>
    <cellStyle name="Followed Hyperlink" xfId="815" builtinId="9" hidden="1"/>
    <cellStyle name="Followed Hyperlink" xfId="817" builtinId="9" hidden="1"/>
    <cellStyle name="Followed Hyperlink" xfId="819" builtinId="9" hidden="1"/>
    <cellStyle name="Followed Hyperlink" xfId="821" builtinId="9" hidden="1"/>
    <cellStyle name="Followed Hyperlink" xfId="823" builtinId="9" hidden="1"/>
    <cellStyle name="Followed Hyperlink" xfId="825" builtinId="9" hidden="1"/>
    <cellStyle name="Followed Hyperlink" xfId="827" builtinId="9" hidden="1"/>
    <cellStyle name="Followed Hyperlink" xfId="829" builtinId="9" hidden="1"/>
    <cellStyle name="Followed Hyperlink" xfId="831" builtinId="9" hidden="1"/>
    <cellStyle name="Followed Hyperlink" xfId="833" builtinId="9" hidden="1"/>
    <cellStyle name="Followed Hyperlink" xfId="835" builtinId="9" hidden="1"/>
    <cellStyle name="Followed Hyperlink" xfId="837" builtinId="9" hidden="1"/>
    <cellStyle name="Followed Hyperlink" xfId="839" builtinId="9" hidden="1"/>
    <cellStyle name="Followed Hyperlink" xfId="841" builtinId="9" hidden="1"/>
    <cellStyle name="Followed Hyperlink" xfId="843" builtinId="9" hidden="1"/>
    <cellStyle name="Followed Hyperlink" xfId="845" builtinId="9" hidden="1"/>
    <cellStyle name="Followed Hyperlink" xfId="847" builtinId="9" hidden="1"/>
    <cellStyle name="Followed Hyperlink" xfId="849" builtinId="9" hidden="1"/>
    <cellStyle name="Followed Hyperlink" xfId="851" builtinId="9" hidden="1"/>
    <cellStyle name="Followed Hyperlink" xfId="853" builtinId="9" hidden="1"/>
    <cellStyle name="Followed Hyperlink" xfId="855" builtinId="9" hidden="1"/>
    <cellStyle name="Followed Hyperlink" xfId="857" builtinId="9" hidden="1"/>
    <cellStyle name="Followed Hyperlink" xfId="859" builtinId="9" hidden="1"/>
    <cellStyle name="Followed Hyperlink" xfId="861" builtinId="9" hidden="1"/>
    <cellStyle name="Followed Hyperlink" xfId="863" builtinId="9" hidden="1"/>
    <cellStyle name="Followed Hyperlink" xfId="865" builtinId="9" hidden="1"/>
    <cellStyle name="Followed Hyperlink" xfId="867" builtinId="9" hidden="1"/>
    <cellStyle name="Followed Hyperlink" xfId="869" builtinId="9" hidden="1"/>
    <cellStyle name="Followed Hyperlink" xfId="871" builtinId="9" hidden="1"/>
    <cellStyle name="Followed Hyperlink" xfId="873" builtinId="9" hidden="1"/>
    <cellStyle name="Followed Hyperlink" xfId="875" builtinId="9" hidden="1"/>
    <cellStyle name="Followed Hyperlink" xfId="877" builtinId="9" hidden="1"/>
    <cellStyle name="Followed Hyperlink" xfId="879" builtinId="9" hidden="1"/>
    <cellStyle name="Followed Hyperlink" xfId="881" builtinId="9" hidden="1"/>
    <cellStyle name="Followed Hyperlink" xfId="883" builtinId="9" hidden="1"/>
    <cellStyle name="Followed Hyperlink" xfId="885" builtinId="9" hidden="1"/>
    <cellStyle name="Followed Hyperlink" xfId="887" builtinId="9" hidden="1"/>
    <cellStyle name="Followed Hyperlink" xfId="889" builtinId="9" hidden="1"/>
    <cellStyle name="Followed Hyperlink" xfId="891" builtinId="9" hidden="1"/>
    <cellStyle name="Followed Hyperlink" xfId="893" builtinId="9" hidden="1"/>
    <cellStyle name="Followed Hyperlink" xfId="895" builtinId="9" hidden="1"/>
    <cellStyle name="Followed Hyperlink" xfId="897" builtinId="9" hidden="1"/>
    <cellStyle name="Followed Hyperlink" xfId="899" builtinId="9" hidden="1"/>
    <cellStyle name="Followed Hyperlink" xfId="901" builtinId="9" hidden="1"/>
    <cellStyle name="Followed Hyperlink" xfId="903" builtinId="9" hidden="1"/>
    <cellStyle name="Followed Hyperlink" xfId="905" builtinId="9" hidden="1"/>
    <cellStyle name="Followed Hyperlink" xfId="907" builtinId="9" hidden="1"/>
    <cellStyle name="Followed Hyperlink" xfId="909" builtinId="9" hidden="1"/>
    <cellStyle name="Followed Hyperlink" xfId="911" builtinId="9" hidden="1"/>
    <cellStyle name="Followed Hyperlink" xfId="913" builtinId="9" hidden="1"/>
    <cellStyle name="Followed Hyperlink" xfId="915" builtinId="9" hidden="1"/>
    <cellStyle name="Followed Hyperlink" xfId="917" builtinId="9" hidden="1"/>
    <cellStyle name="Followed Hyperlink" xfId="919" builtinId="9" hidden="1"/>
    <cellStyle name="Followed Hyperlink" xfId="921" builtinId="9" hidden="1"/>
    <cellStyle name="Followed Hyperlink" xfId="923" builtinId="9" hidden="1"/>
    <cellStyle name="Followed Hyperlink" xfId="925" builtinId="9" hidden="1"/>
    <cellStyle name="Followed Hyperlink" xfId="927" builtinId="9" hidden="1"/>
    <cellStyle name="Followed Hyperlink" xfId="929" builtinId="9" hidden="1"/>
    <cellStyle name="Followed Hyperlink" xfId="931" builtinId="9" hidden="1"/>
    <cellStyle name="Followed Hyperlink" xfId="933" builtinId="9" hidden="1"/>
    <cellStyle name="Followed Hyperlink" xfId="935" builtinId="9" hidden="1"/>
    <cellStyle name="Followed Hyperlink" xfId="937" builtinId="9" hidden="1"/>
    <cellStyle name="Followed Hyperlink" xfId="939" builtinId="9" hidden="1"/>
    <cellStyle name="Followed Hyperlink" xfId="941" builtinId="9" hidden="1"/>
    <cellStyle name="Followed Hyperlink" xfId="943" builtinId="9" hidden="1"/>
    <cellStyle name="Followed Hyperlink" xfId="945" builtinId="9" hidden="1"/>
    <cellStyle name="Followed Hyperlink" xfId="947" builtinId="9" hidden="1"/>
    <cellStyle name="Followed Hyperlink" xfId="949" builtinId="9" hidden="1"/>
    <cellStyle name="Followed Hyperlink" xfId="951" builtinId="9" hidden="1"/>
    <cellStyle name="Followed Hyperlink" xfId="953" builtinId="9" hidden="1"/>
    <cellStyle name="Followed Hyperlink" xfId="955" builtinId="9" hidden="1"/>
    <cellStyle name="Followed Hyperlink" xfId="957" builtinId="9" hidden="1"/>
    <cellStyle name="Followed Hyperlink" xfId="959" builtinId="9" hidden="1"/>
    <cellStyle name="Followed Hyperlink" xfId="961" builtinId="9" hidden="1"/>
    <cellStyle name="Followed Hyperlink" xfId="963" builtinId="9" hidden="1"/>
    <cellStyle name="Followed Hyperlink" xfId="965" builtinId="9" hidden="1"/>
    <cellStyle name="Followed Hyperlink" xfId="967" builtinId="9" hidden="1"/>
    <cellStyle name="Followed Hyperlink" xfId="969" builtinId="9" hidden="1"/>
    <cellStyle name="Followed Hyperlink" xfId="971" builtinId="9" hidden="1"/>
    <cellStyle name="Followed Hyperlink" xfId="973" builtinId="9" hidden="1"/>
    <cellStyle name="Followed Hyperlink" xfId="975" builtinId="9" hidden="1"/>
    <cellStyle name="Followed Hyperlink" xfId="977" builtinId="9" hidden="1"/>
    <cellStyle name="Followed Hyperlink" xfId="979" builtinId="9" hidden="1"/>
    <cellStyle name="Followed Hyperlink" xfId="981" builtinId="9" hidden="1"/>
    <cellStyle name="Followed Hyperlink" xfId="983" builtinId="9" hidden="1"/>
    <cellStyle name="Followed Hyperlink" xfId="985" builtinId="9" hidden="1"/>
    <cellStyle name="Followed Hyperlink" xfId="987" builtinId="9" hidden="1"/>
    <cellStyle name="Followed Hyperlink" xfId="989" builtinId="9" hidden="1"/>
    <cellStyle name="Followed Hyperlink" xfId="991" builtinId="9" hidden="1"/>
    <cellStyle name="Followed Hyperlink" xfId="993" builtinId="9" hidden="1"/>
    <cellStyle name="Followed Hyperlink" xfId="995" builtinId="9" hidden="1"/>
    <cellStyle name="Followed Hyperlink" xfId="997" builtinId="9" hidden="1"/>
    <cellStyle name="Followed Hyperlink" xfId="999" builtinId="9" hidden="1"/>
    <cellStyle name="Followed Hyperlink" xfId="1001" builtinId="9" hidden="1"/>
    <cellStyle name="Followed Hyperlink" xfId="1003" builtinId="9" hidden="1"/>
    <cellStyle name="Followed Hyperlink" xfId="1005" builtinId="9" hidden="1"/>
    <cellStyle name="Followed Hyperlink" xfId="1007" builtinId="9" hidden="1"/>
    <cellStyle name="Followed Hyperlink" xfId="1009" builtinId="9" hidden="1"/>
    <cellStyle name="Followed Hyperlink" xfId="1011" builtinId="9" hidden="1"/>
    <cellStyle name="Followed Hyperlink" xfId="1013" builtinId="9" hidden="1"/>
    <cellStyle name="Followed Hyperlink" xfId="1015" builtinId="9" hidden="1"/>
    <cellStyle name="Followed Hyperlink" xfId="1017" builtinId="9" hidden="1"/>
    <cellStyle name="Followed Hyperlink" xfId="1019" builtinId="9" hidden="1"/>
    <cellStyle name="Followed Hyperlink" xfId="1021" builtinId="9" hidden="1"/>
    <cellStyle name="Followed Hyperlink" xfId="1023" builtinId="9" hidden="1"/>
    <cellStyle name="Followed Hyperlink" xfId="1025" builtinId="9" hidden="1"/>
    <cellStyle name="Followed Hyperlink" xfId="1027" builtinId="9" hidden="1"/>
    <cellStyle name="Followed Hyperlink" xfId="1029" builtinId="9" hidden="1"/>
    <cellStyle name="Followed Hyperlink" xfId="1031" builtinId="9" hidden="1"/>
    <cellStyle name="Followed Hyperlink" xfId="1033" builtinId="9" hidden="1"/>
    <cellStyle name="Followed Hyperlink" xfId="1035" builtinId="9" hidden="1"/>
    <cellStyle name="Followed Hyperlink" xfId="1037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4" builtinId="8" hidden="1"/>
    <cellStyle name="Hyperlink" xfId="556" builtinId="8" hidden="1"/>
    <cellStyle name="Hyperlink" xfId="558" builtinId="8" hidden="1"/>
    <cellStyle name="Hyperlink" xfId="560" builtinId="8" hidden="1"/>
    <cellStyle name="Hyperlink" xfId="562" builtinId="8" hidden="1"/>
    <cellStyle name="Hyperlink" xfId="564" builtinId="8" hidden="1"/>
    <cellStyle name="Hyperlink" xfId="566" builtinId="8" hidden="1"/>
    <cellStyle name="Hyperlink" xfId="568" builtinId="8" hidden="1"/>
    <cellStyle name="Hyperlink" xfId="570" builtinId="8" hidden="1"/>
    <cellStyle name="Hyperlink" xfId="572" builtinId="8" hidden="1"/>
    <cellStyle name="Hyperlink" xfId="574" builtinId="8" hidden="1"/>
    <cellStyle name="Hyperlink" xfId="576" builtinId="8" hidden="1"/>
    <cellStyle name="Hyperlink" xfId="578" builtinId="8" hidden="1"/>
    <cellStyle name="Hyperlink" xfId="580" builtinId="8" hidden="1"/>
    <cellStyle name="Hyperlink" xfId="582" builtinId="8" hidden="1"/>
    <cellStyle name="Hyperlink" xfId="584" builtinId="8" hidden="1"/>
    <cellStyle name="Hyperlink" xfId="586" builtinId="8" hidden="1"/>
    <cellStyle name="Hyperlink" xfId="588" builtinId="8" hidden="1"/>
    <cellStyle name="Hyperlink" xfId="590" builtinId="8" hidden="1"/>
    <cellStyle name="Hyperlink" xfId="592" builtinId="8" hidden="1"/>
    <cellStyle name="Hyperlink" xfId="594" builtinId="8" hidden="1"/>
    <cellStyle name="Hyperlink" xfId="596" builtinId="8" hidden="1"/>
    <cellStyle name="Hyperlink" xfId="598" builtinId="8" hidden="1"/>
    <cellStyle name="Hyperlink" xfId="600" builtinId="8" hidden="1"/>
    <cellStyle name="Hyperlink" xfId="602" builtinId="8" hidden="1"/>
    <cellStyle name="Hyperlink" xfId="604" builtinId="8" hidden="1"/>
    <cellStyle name="Hyperlink" xfId="606" builtinId="8" hidden="1"/>
    <cellStyle name="Hyperlink" xfId="608" builtinId="8" hidden="1"/>
    <cellStyle name="Hyperlink" xfId="610" builtinId="8" hidden="1"/>
    <cellStyle name="Hyperlink" xfId="612" builtinId="8" hidden="1"/>
    <cellStyle name="Hyperlink" xfId="614" builtinId="8" hidden="1"/>
    <cellStyle name="Hyperlink" xfId="616" builtinId="8" hidden="1"/>
    <cellStyle name="Hyperlink" xfId="618" builtinId="8" hidden="1"/>
    <cellStyle name="Hyperlink" xfId="620" builtinId="8" hidden="1"/>
    <cellStyle name="Hyperlink" xfId="622" builtinId="8" hidden="1"/>
    <cellStyle name="Hyperlink" xfId="624" builtinId="8" hidden="1"/>
    <cellStyle name="Hyperlink" xfId="626" builtinId="8" hidden="1"/>
    <cellStyle name="Hyperlink" xfId="628" builtinId="8" hidden="1"/>
    <cellStyle name="Hyperlink" xfId="630" builtinId="8" hidden="1"/>
    <cellStyle name="Hyperlink" xfId="632" builtinId="8" hidden="1"/>
    <cellStyle name="Hyperlink" xfId="634" builtinId="8" hidden="1"/>
    <cellStyle name="Hyperlink" xfId="636" builtinId="8" hidden="1"/>
    <cellStyle name="Hyperlink" xfId="638" builtinId="8" hidden="1"/>
    <cellStyle name="Hyperlink" xfId="640" builtinId="8" hidden="1"/>
    <cellStyle name="Hyperlink" xfId="642" builtinId="8" hidden="1"/>
    <cellStyle name="Hyperlink" xfId="644" builtinId="8" hidden="1"/>
    <cellStyle name="Hyperlink" xfId="646" builtinId="8" hidden="1"/>
    <cellStyle name="Hyperlink" xfId="648" builtinId="8" hidden="1"/>
    <cellStyle name="Hyperlink" xfId="650" builtinId="8" hidden="1"/>
    <cellStyle name="Hyperlink" xfId="652" builtinId="8" hidden="1"/>
    <cellStyle name="Hyperlink" xfId="654" builtinId="8" hidden="1"/>
    <cellStyle name="Hyperlink" xfId="656" builtinId="8" hidden="1"/>
    <cellStyle name="Hyperlink" xfId="658" builtinId="8" hidden="1"/>
    <cellStyle name="Hyperlink" xfId="660" builtinId="8" hidden="1"/>
    <cellStyle name="Hyperlink" xfId="662" builtinId="8" hidden="1"/>
    <cellStyle name="Hyperlink" xfId="664" builtinId="8" hidden="1"/>
    <cellStyle name="Hyperlink" xfId="666" builtinId="8" hidden="1"/>
    <cellStyle name="Hyperlink" xfId="668" builtinId="8" hidden="1"/>
    <cellStyle name="Hyperlink" xfId="670" builtinId="8" hidden="1"/>
    <cellStyle name="Hyperlink" xfId="672" builtinId="8" hidden="1"/>
    <cellStyle name="Hyperlink" xfId="674" builtinId="8" hidden="1"/>
    <cellStyle name="Hyperlink" xfId="676" builtinId="8" hidden="1"/>
    <cellStyle name="Hyperlink" xfId="678" builtinId="8" hidden="1"/>
    <cellStyle name="Hyperlink" xfId="680" builtinId="8" hidden="1"/>
    <cellStyle name="Hyperlink" xfId="682" builtinId="8" hidden="1"/>
    <cellStyle name="Hyperlink" xfId="684" builtinId="8" hidden="1"/>
    <cellStyle name="Hyperlink" xfId="686" builtinId="8" hidden="1"/>
    <cellStyle name="Hyperlink" xfId="688" builtinId="8" hidden="1"/>
    <cellStyle name="Hyperlink" xfId="690" builtinId="8" hidden="1"/>
    <cellStyle name="Hyperlink" xfId="692" builtinId="8" hidden="1"/>
    <cellStyle name="Hyperlink" xfId="694" builtinId="8" hidden="1"/>
    <cellStyle name="Hyperlink" xfId="696" builtinId="8" hidden="1"/>
    <cellStyle name="Hyperlink" xfId="698" builtinId="8" hidden="1"/>
    <cellStyle name="Hyperlink" xfId="700" builtinId="8" hidden="1"/>
    <cellStyle name="Hyperlink" xfId="702" builtinId="8" hidden="1"/>
    <cellStyle name="Hyperlink" xfId="704" builtinId="8" hidden="1"/>
    <cellStyle name="Hyperlink" xfId="706" builtinId="8" hidden="1"/>
    <cellStyle name="Hyperlink" xfId="708" builtinId="8" hidden="1"/>
    <cellStyle name="Hyperlink" xfId="710" builtinId="8" hidden="1"/>
    <cellStyle name="Hyperlink" xfId="712" builtinId="8" hidden="1"/>
    <cellStyle name="Hyperlink" xfId="714" builtinId="8" hidden="1"/>
    <cellStyle name="Hyperlink" xfId="716" builtinId="8" hidden="1"/>
    <cellStyle name="Hyperlink" xfId="718" builtinId="8" hidden="1"/>
    <cellStyle name="Hyperlink" xfId="720" builtinId="8" hidden="1"/>
    <cellStyle name="Hyperlink" xfId="722" builtinId="8" hidden="1"/>
    <cellStyle name="Hyperlink" xfId="724" builtinId="8" hidden="1"/>
    <cellStyle name="Hyperlink" xfId="726" builtinId="8" hidden="1"/>
    <cellStyle name="Hyperlink" xfId="728" builtinId="8" hidden="1"/>
    <cellStyle name="Hyperlink" xfId="730" builtinId="8" hidden="1"/>
    <cellStyle name="Hyperlink" xfId="732" builtinId="8" hidden="1"/>
    <cellStyle name="Hyperlink" xfId="734" builtinId="8" hidden="1"/>
    <cellStyle name="Hyperlink" xfId="736" builtinId="8" hidden="1"/>
    <cellStyle name="Hyperlink" xfId="738" builtinId="8" hidden="1"/>
    <cellStyle name="Hyperlink" xfId="740" builtinId="8" hidden="1"/>
    <cellStyle name="Hyperlink" xfId="742" builtinId="8" hidden="1"/>
    <cellStyle name="Hyperlink" xfId="744" builtinId="8" hidden="1"/>
    <cellStyle name="Hyperlink" xfId="746" builtinId="8" hidden="1"/>
    <cellStyle name="Hyperlink" xfId="748" builtinId="8" hidden="1"/>
    <cellStyle name="Hyperlink" xfId="750" builtinId="8" hidden="1"/>
    <cellStyle name="Hyperlink" xfId="752" builtinId="8" hidden="1"/>
    <cellStyle name="Hyperlink" xfId="754" builtinId="8" hidden="1"/>
    <cellStyle name="Hyperlink" xfId="756" builtinId="8" hidden="1"/>
    <cellStyle name="Hyperlink" xfId="758" builtinId="8" hidden="1"/>
    <cellStyle name="Hyperlink" xfId="760" builtinId="8" hidden="1"/>
    <cellStyle name="Hyperlink" xfId="762" builtinId="8" hidden="1"/>
    <cellStyle name="Hyperlink" xfId="764" builtinId="8" hidden="1"/>
    <cellStyle name="Hyperlink" xfId="766" builtinId="8" hidden="1"/>
    <cellStyle name="Hyperlink" xfId="768" builtinId="8" hidden="1"/>
    <cellStyle name="Hyperlink" xfId="770" builtinId="8" hidden="1"/>
    <cellStyle name="Hyperlink" xfId="772" builtinId="8" hidden="1"/>
    <cellStyle name="Hyperlink" xfId="774" builtinId="8" hidden="1"/>
    <cellStyle name="Hyperlink" xfId="776" builtinId="8" hidden="1"/>
    <cellStyle name="Hyperlink" xfId="778" builtinId="8" hidden="1"/>
    <cellStyle name="Hyperlink" xfId="780" builtinId="8" hidden="1"/>
    <cellStyle name="Hyperlink" xfId="782" builtinId="8" hidden="1"/>
    <cellStyle name="Hyperlink" xfId="784" builtinId="8" hidden="1"/>
    <cellStyle name="Hyperlink" xfId="786" builtinId="8" hidden="1"/>
    <cellStyle name="Hyperlink" xfId="788" builtinId="8" hidden="1"/>
    <cellStyle name="Hyperlink" xfId="790" builtinId="8" hidden="1"/>
    <cellStyle name="Hyperlink" xfId="792" builtinId="8" hidden="1"/>
    <cellStyle name="Hyperlink" xfId="794" builtinId="8" hidden="1"/>
    <cellStyle name="Hyperlink" xfId="796" builtinId="8" hidden="1"/>
    <cellStyle name="Hyperlink" xfId="798" builtinId="8" hidden="1"/>
    <cellStyle name="Hyperlink" xfId="800" builtinId="8" hidden="1"/>
    <cellStyle name="Hyperlink" xfId="802" builtinId="8" hidden="1"/>
    <cellStyle name="Hyperlink" xfId="804" builtinId="8" hidden="1"/>
    <cellStyle name="Hyperlink" xfId="806" builtinId="8" hidden="1"/>
    <cellStyle name="Hyperlink" xfId="808" builtinId="8" hidden="1"/>
    <cellStyle name="Hyperlink" xfId="810" builtinId="8" hidden="1"/>
    <cellStyle name="Hyperlink" xfId="812" builtinId="8" hidden="1"/>
    <cellStyle name="Hyperlink" xfId="814" builtinId="8" hidden="1"/>
    <cellStyle name="Hyperlink" xfId="816" builtinId="8" hidden="1"/>
    <cellStyle name="Hyperlink" xfId="818" builtinId="8" hidden="1"/>
    <cellStyle name="Hyperlink" xfId="820" builtinId="8" hidden="1"/>
    <cellStyle name="Hyperlink" xfId="822" builtinId="8" hidden="1"/>
    <cellStyle name="Hyperlink" xfId="824" builtinId="8" hidden="1"/>
    <cellStyle name="Hyperlink" xfId="826" builtinId="8" hidden="1"/>
    <cellStyle name="Hyperlink" xfId="828" builtinId="8" hidden="1"/>
    <cellStyle name="Hyperlink" xfId="830" builtinId="8" hidden="1"/>
    <cellStyle name="Hyperlink" xfId="832" builtinId="8" hidden="1"/>
    <cellStyle name="Hyperlink" xfId="834" builtinId="8" hidden="1"/>
    <cellStyle name="Hyperlink" xfId="836" builtinId="8" hidden="1"/>
    <cellStyle name="Hyperlink" xfId="838" builtinId="8" hidden="1"/>
    <cellStyle name="Hyperlink" xfId="840" builtinId="8" hidden="1"/>
    <cellStyle name="Hyperlink" xfId="842" builtinId="8" hidden="1"/>
    <cellStyle name="Hyperlink" xfId="844" builtinId="8" hidden="1"/>
    <cellStyle name="Hyperlink" xfId="846" builtinId="8" hidden="1"/>
    <cellStyle name="Hyperlink" xfId="848" builtinId="8" hidden="1"/>
    <cellStyle name="Hyperlink" xfId="850" builtinId="8" hidden="1"/>
    <cellStyle name="Hyperlink" xfId="852" builtinId="8" hidden="1"/>
    <cellStyle name="Hyperlink" xfId="854" builtinId="8" hidden="1"/>
    <cellStyle name="Hyperlink" xfId="856" builtinId="8" hidden="1"/>
    <cellStyle name="Hyperlink" xfId="858" builtinId="8" hidden="1"/>
    <cellStyle name="Hyperlink" xfId="860" builtinId="8" hidden="1"/>
    <cellStyle name="Hyperlink" xfId="862" builtinId="8" hidden="1"/>
    <cellStyle name="Hyperlink" xfId="864" builtinId="8" hidden="1"/>
    <cellStyle name="Hyperlink" xfId="866" builtinId="8" hidden="1"/>
    <cellStyle name="Hyperlink" xfId="868" builtinId="8" hidden="1"/>
    <cellStyle name="Hyperlink" xfId="870" builtinId="8" hidden="1"/>
    <cellStyle name="Hyperlink" xfId="872" builtinId="8" hidden="1"/>
    <cellStyle name="Hyperlink" xfId="874" builtinId="8" hidden="1"/>
    <cellStyle name="Hyperlink" xfId="876" builtinId="8" hidden="1"/>
    <cellStyle name="Hyperlink" xfId="878" builtinId="8" hidden="1"/>
    <cellStyle name="Hyperlink" xfId="880" builtinId="8" hidden="1"/>
    <cellStyle name="Hyperlink" xfId="882" builtinId="8" hidden="1"/>
    <cellStyle name="Hyperlink" xfId="884" builtinId="8" hidden="1"/>
    <cellStyle name="Hyperlink" xfId="886" builtinId="8" hidden="1"/>
    <cellStyle name="Hyperlink" xfId="888" builtinId="8" hidden="1"/>
    <cellStyle name="Hyperlink" xfId="890" builtinId="8" hidden="1"/>
    <cellStyle name="Hyperlink" xfId="892" builtinId="8" hidden="1"/>
    <cellStyle name="Hyperlink" xfId="894" builtinId="8" hidden="1"/>
    <cellStyle name="Hyperlink" xfId="896" builtinId="8" hidden="1"/>
    <cellStyle name="Hyperlink" xfId="898" builtinId="8" hidden="1"/>
    <cellStyle name="Hyperlink" xfId="900" builtinId="8" hidden="1"/>
    <cellStyle name="Hyperlink" xfId="902" builtinId="8" hidden="1"/>
    <cellStyle name="Hyperlink" xfId="904" builtinId="8" hidden="1"/>
    <cellStyle name="Hyperlink" xfId="906" builtinId="8" hidden="1"/>
    <cellStyle name="Hyperlink" xfId="908" builtinId="8" hidden="1"/>
    <cellStyle name="Hyperlink" xfId="910" builtinId="8" hidden="1"/>
    <cellStyle name="Hyperlink" xfId="912" builtinId="8" hidden="1"/>
    <cellStyle name="Hyperlink" xfId="914" builtinId="8" hidden="1"/>
    <cellStyle name="Hyperlink" xfId="916" builtinId="8" hidden="1"/>
    <cellStyle name="Hyperlink" xfId="918" builtinId="8" hidden="1"/>
    <cellStyle name="Hyperlink" xfId="920" builtinId="8" hidden="1"/>
    <cellStyle name="Hyperlink" xfId="922" builtinId="8" hidden="1"/>
    <cellStyle name="Hyperlink" xfId="924" builtinId="8" hidden="1"/>
    <cellStyle name="Hyperlink" xfId="926" builtinId="8" hidden="1"/>
    <cellStyle name="Hyperlink" xfId="928" builtinId="8" hidden="1"/>
    <cellStyle name="Hyperlink" xfId="930" builtinId="8" hidden="1"/>
    <cellStyle name="Hyperlink" xfId="932" builtinId="8" hidden="1"/>
    <cellStyle name="Hyperlink" xfId="934" builtinId="8" hidden="1"/>
    <cellStyle name="Hyperlink" xfId="936" builtinId="8" hidden="1"/>
    <cellStyle name="Hyperlink" xfId="938" builtinId="8" hidden="1"/>
    <cellStyle name="Hyperlink" xfId="940" builtinId="8" hidden="1"/>
    <cellStyle name="Hyperlink" xfId="942" builtinId="8" hidden="1"/>
    <cellStyle name="Hyperlink" xfId="944" builtinId="8" hidden="1"/>
    <cellStyle name="Hyperlink" xfId="946" builtinId="8" hidden="1"/>
    <cellStyle name="Hyperlink" xfId="948" builtinId="8" hidden="1"/>
    <cellStyle name="Hyperlink" xfId="950" builtinId="8" hidden="1"/>
    <cellStyle name="Hyperlink" xfId="952" builtinId="8" hidden="1"/>
    <cellStyle name="Hyperlink" xfId="954" builtinId="8" hidden="1"/>
    <cellStyle name="Hyperlink" xfId="956" builtinId="8" hidden="1"/>
    <cellStyle name="Hyperlink" xfId="958" builtinId="8" hidden="1"/>
    <cellStyle name="Hyperlink" xfId="960" builtinId="8" hidden="1"/>
    <cellStyle name="Hyperlink" xfId="962" builtinId="8" hidden="1"/>
    <cellStyle name="Hyperlink" xfId="964" builtinId="8" hidden="1"/>
    <cellStyle name="Hyperlink" xfId="966" builtinId="8" hidden="1"/>
    <cellStyle name="Hyperlink" xfId="968" builtinId="8" hidden="1"/>
    <cellStyle name="Hyperlink" xfId="970" builtinId="8" hidden="1"/>
    <cellStyle name="Hyperlink" xfId="972" builtinId="8" hidden="1"/>
    <cellStyle name="Hyperlink" xfId="974" builtinId="8" hidden="1"/>
    <cellStyle name="Hyperlink" xfId="976" builtinId="8" hidden="1"/>
    <cellStyle name="Hyperlink" xfId="978" builtinId="8" hidden="1"/>
    <cellStyle name="Hyperlink" xfId="980" builtinId="8" hidden="1"/>
    <cellStyle name="Hyperlink" xfId="982" builtinId="8" hidden="1"/>
    <cellStyle name="Hyperlink" xfId="984" builtinId="8" hidden="1"/>
    <cellStyle name="Hyperlink" xfId="986" builtinId="8" hidden="1"/>
    <cellStyle name="Hyperlink" xfId="988" builtinId="8" hidden="1"/>
    <cellStyle name="Hyperlink" xfId="990" builtinId="8" hidden="1"/>
    <cellStyle name="Hyperlink" xfId="992" builtinId="8" hidden="1"/>
    <cellStyle name="Hyperlink" xfId="994" builtinId="8" hidden="1"/>
    <cellStyle name="Hyperlink" xfId="996" builtinId="8" hidden="1"/>
    <cellStyle name="Hyperlink" xfId="998" builtinId="8" hidden="1"/>
    <cellStyle name="Hyperlink" xfId="1000" builtinId="8" hidden="1"/>
    <cellStyle name="Hyperlink" xfId="1002" builtinId="8" hidden="1"/>
    <cellStyle name="Hyperlink" xfId="1004" builtinId="8" hidden="1"/>
    <cellStyle name="Hyperlink" xfId="1006" builtinId="8" hidden="1"/>
    <cellStyle name="Hyperlink" xfId="1008" builtinId="8" hidden="1"/>
    <cellStyle name="Hyperlink" xfId="1010" builtinId="8" hidden="1"/>
    <cellStyle name="Hyperlink" xfId="1012" builtinId="8" hidden="1"/>
    <cellStyle name="Hyperlink" xfId="1014" builtinId="8" hidden="1"/>
    <cellStyle name="Hyperlink" xfId="1016" builtinId="8" hidden="1"/>
    <cellStyle name="Hyperlink" xfId="1018" builtinId="8" hidden="1"/>
    <cellStyle name="Hyperlink" xfId="1020" builtinId="8" hidden="1"/>
    <cellStyle name="Hyperlink" xfId="1022" builtinId="8" hidden="1"/>
    <cellStyle name="Hyperlink" xfId="1024" builtinId="8" hidden="1"/>
    <cellStyle name="Hyperlink" xfId="1026" builtinId="8" hidden="1"/>
    <cellStyle name="Hyperlink" xfId="1028" builtinId="8" hidden="1"/>
    <cellStyle name="Hyperlink" xfId="1030" builtinId="8" hidden="1"/>
    <cellStyle name="Hyperlink" xfId="1032" builtinId="8" hidden="1"/>
    <cellStyle name="Hyperlink" xfId="1034" builtinId="8" hidden="1"/>
    <cellStyle name="Hyperlink" xfId="1036" builtinId="8" hidden="1"/>
    <cellStyle name="Normal" xfId="0" builtinId="0"/>
    <cellStyle name="Percent" xfId="553" builtinId="5"/>
  </cellStyles>
  <dxfs count="0"/>
  <tableStyles count="0" defaultTableStyle="TableStyleMedium9" defaultPivotStyle="PivotStyleLight16"/>
  <colors>
    <mruColors>
      <color rgb="FF00FF00"/>
      <color rgb="FF00FBFF"/>
      <color rgb="FFB2FB65"/>
      <color rgb="FF137AFF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474872</xdr:colOff>
      <xdr:row>1</xdr:row>
      <xdr:rowOff>195890</xdr:rowOff>
    </xdr:from>
    <xdr:to>
      <xdr:col>6</xdr:col>
      <xdr:colOff>126113</xdr:colOff>
      <xdr:row>3</xdr:row>
      <xdr:rowOff>177623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4972" y="360990"/>
          <a:ext cx="2521441" cy="14549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  <pageSetUpPr fitToPage="1"/>
  </sheetPr>
  <dimension ref="A2:EA121"/>
  <sheetViews>
    <sheetView showGridLines="0" tabSelected="1" workbookViewId="0">
      <pane xSplit="11" ySplit="7" topLeftCell="L8" activePane="bottomRight" state="frozenSplit"/>
      <selection pane="topRight" activeCell="L1" sqref="L1"/>
      <selection pane="bottomLeft" activeCell="A9" sqref="A9"/>
      <selection pane="bottomRight"/>
    </sheetView>
  </sheetViews>
  <sheetFormatPr baseColWidth="10" defaultColWidth="31.6640625" defaultRowHeight="13" x14ac:dyDescent="0.15"/>
  <cols>
    <col min="1" max="1" width="3.1640625" style="5" bestFit="1" customWidth="1"/>
    <col min="2" max="2" width="70.5" style="26" bestFit="1" customWidth="1"/>
    <col min="3" max="3" width="11" style="16" bestFit="1" customWidth="1"/>
    <col min="4" max="4" width="1.83203125" style="16" customWidth="1"/>
    <col min="5" max="5" width="7.33203125" style="16" customWidth="1"/>
    <col min="6" max="6" width="37.6640625" style="6" customWidth="1"/>
    <col min="7" max="7" width="7.33203125" style="6" bestFit="1" customWidth="1"/>
    <col min="8" max="8" width="1.83203125" style="6" customWidth="1"/>
    <col min="9" max="9" width="6.33203125" style="6" customWidth="1"/>
    <col min="10" max="10" width="1.6640625" style="6" customWidth="1"/>
    <col min="11" max="11" width="9.5" style="16" customWidth="1"/>
    <col min="12" max="12" width="16.83203125" style="16" hidden="1" customWidth="1"/>
    <col min="13" max="21" width="12.1640625" style="6" customWidth="1"/>
    <col min="22" max="34" width="12.1640625" style="38" customWidth="1"/>
    <col min="35" max="35" width="31.6640625" style="38" customWidth="1"/>
    <col min="36" max="44" width="12.1640625" style="38" customWidth="1"/>
    <col min="45" max="97" width="31.6640625" style="38"/>
    <col min="98" max="131" width="31.6640625" style="6"/>
    <col min="132" max="295" width="31.6640625" style="9"/>
    <col min="296" max="296" width="82.6640625" style="9" customWidth="1"/>
    <col min="297" max="297" width="15.5" style="9" customWidth="1"/>
    <col min="298" max="298" width="34.5" style="9" customWidth="1"/>
    <col min="299" max="299" width="11" style="9" customWidth="1"/>
    <col min="300" max="300" width="8.1640625" style="9" customWidth="1"/>
    <col min="301" max="551" width="31.6640625" style="9"/>
    <col min="552" max="552" width="82.6640625" style="9" customWidth="1"/>
    <col min="553" max="553" width="15.5" style="9" customWidth="1"/>
    <col min="554" max="554" width="34.5" style="9" customWidth="1"/>
    <col min="555" max="555" width="11" style="9" customWidth="1"/>
    <col min="556" max="556" width="8.1640625" style="9" customWidth="1"/>
    <col min="557" max="807" width="31.6640625" style="9"/>
    <col min="808" max="808" width="82.6640625" style="9" customWidth="1"/>
    <col min="809" max="809" width="15.5" style="9" customWidth="1"/>
    <col min="810" max="810" width="34.5" style="9" customWidth="1"/>
    <col min="811" max="811" width="11" style="9" customWidth="1"/>
    <col min="812" max="812" width="8.1640625" style="9" customWidth="1"/>
    <col min="813" max="1063" width="31.6640625" style="9"/>
    <col min="1064" max="1064" width="82.6640625" style="9" customWidth="1"/>
    <col min="1065" max="1065" width="15.5" style="9" customWidth="1"/>
    <col min="1066" max="1066" width="34.5" style="9" customWidth="1"/>
    <col min="1067" max="1067" width="11" style="9" customWidth="1"/>
    <col min="1068" max="1068" width="8.1640625" style="9" customWidth="1"/>
    <col min="1069" max="1319" width="31.6640625" style="9"/>
    <col min="1320" max="1320" width="82.6640625" style="9" customWidth="1"/>
    <col min="1321" max="1321" width="15.5" style="9" customWidth="1"/>
    <col min="1322" max="1322" width="34.5" style="9" customWidth="1"/>
    <col min="1323" max="1323" width="11" style="9" customWidth="1"/>
    <col min="1324" max="1324" width="8.1640625" style="9" customWidth="1"/>
    <col min="1325" max="1575" width="31.6640625" style="9"/>
    <col min="1576" max="1576" width="82.6640625" style="9" customWidth="1"/>
    <col min="1577" max="1577" width="15.5" style="9" customWidth="1"/>
    <col min="1578" max="1578" width="34.5" style="9" customWidth="1"/>
    <col min="1579" max="1579" width="11" style="9" customWidth="1"/>
    <col min="1580" max="1580" width="8.1640625" style="9" customWidth="1"/>
    <col min="1581" max="1831" width="31.6640625" style="9"/>
    <col min="1832" max="1832" width="82.6640625" style="9" customWidth="1"/>
    <col min="1833" max="1833" width="15.5" style="9" customWidth="1"/>
    <col min="1834" max="1834" width="34.5" style="9" customWidth="1"/>
    <col min="1835" max="1835" width="11" style="9" customWidth="1"/>
    <col min="1836" max="1836" width="8.1640625" style="9" customWidth="1"/>
    <col min="1837" max="2087" width="31.6640625" style="9"/>
    <col min="2088" max="2088" width="82.6640625" style="9" customWidth="1"/>
    <col min="2089" max="2089" width="15.5" style="9" customWidth="1"/>
    <col min="2090" max="2090" width="34.5" style="9" customWidth="1"/>
    <col min="2091" max="2091" width="11" style="9" customWidth="1"/>
    <col min="2092" max="2092" width="8.1640625" style="9" customWidth="1"/>
    <col min="2093" max="2343" width="31.6640625" style="9"/>
    <col min="2344" max="2344" width="82.6640625" style="9" customWidth="1"/>
    <col min="2345" max="2345" width="15.5" style="9" customWidth="1"/>
    <col min="2346" max="2346" width="34.5" style="9" customWidth="1"/>
    <col min="2347" max="2347" width="11" style="9" customWidth="1"/>
    <col min="2348" max="2348" width="8.1640625" style="9" customWidth="1"/>
    <col min="2349" max="2599" width="31.6640625" style="9"/>
    <col min="2600" max="2600" width="82.6640625" style="9" customWidth="1"/>
    <col min="2601" max="2601" width="15.5" style="9" customWidth="1"/>
    <col min="2602" max="2602" width="34.5" style="9" customWidth="1"/>
    <col min="2603" max="2603" width="11" style="9" customWidth="1"/>
    <col min="2604" max="2604" width="8.1640625" style="9" customWidth="1"/>
    <col min="2605" max="2855" width="31.6640625" style="9"/>
    <col min="2856" max="2856" width="82.6640625" style="9" customWidth="1"/>
    <col min="2857" max="2857" width="15.5" style="9" customWidth="1"/>
    <col min="2858" max="2858" width="34.5" style="9" customWidth="1"/>
    <col min="2859" max="2859" width="11" style="9" customWidth="1"/>
    <col min="2860" max="2860" width="8.1640625" style="9" customWidth="1"/>
    <col min="2861" max="3111" width="31.6640625" style="9"/>
    <col min="3112" max="3112" width="82.6640625" style="9" customWidth="1"/>
    <col min="3113" max="3113" width="15.5" style="9" customWidth="1"/>
    <col min="3114" max="3114" width="34.5" style="9" customWidth="1"/>
    <col min="3115" max="3115" width="11" style="9" customWidth="1"/>
    <col min="3116" max="3116" width="8.1640625" style="9" customWidth="1"/>
    <col min="3117" max="3367" width="31.6640625" style="9"/>
    <col min="3368" max="3368" width="82.6640625" style="9" customWidth="1"/>
    <col min="3369" max="3369" width="15.5" style="9" customWidth="1"/>
    <col min="3370" max="3370" width="34.5" style="9" customWidth="1"/>
    <col min="3371" max="3371" width="11" style="9" customWidth="1"/>
    <col min="3372" max="3372" width="8.1640625" style="9" customWidth="1"/>
    <col min="3373" max="3623" width="31.6640625" style="9"/>
    <col min="3624" max="3624" width="82.6640625" style="9" customWidth="1"/>
    <col min="3625" max="3625" width="15.5" style="9" customWidth="1"/>
    <col min="3626" max="3626" width="34.5" style="9" customWidth="1"/>
    <col min="3627" max="3627" width="11" style="9" customWidth="1"/>
    <col min="3628" max="3628" width="8.1640625" style="9" customWidth="1"/>
    <col min="3629" max="3879" width="31.6640625" style="9"/>
    <col min="3880" max="3880" width="82.6640625" style="9" customWidth="1"/>
    <col min="3881" max="3881" width="15.5" style="9" customWidth="1"/>
    <col min="3882" max="3882" width="34.5" style="9" customWidth="1"/>
    <col min="3883" max="3883" width="11" style="9" customWidth="1"/>
    <col min="3884" max="3884" width="8.1640625" style="9" customWidth="1"/>
    <col min="3885" max="4135" width="31.6640625" style="9"/>
    <col min="4136" max="4136" width="82.6640625" style="9" customWidth="1"/>
    <col min="4137" max="4137" width="15.5" style="9" customWidth="1"/>
    <col min="4138" max="4138" width="34.5" style="9" customWidth="1"/>
    <col min="4139" max="4139" width="11" style="9" customWidth="1"/>
    <col min="4140" max="4140" width="8.1640625" style="9" customWidth="1"/>
    <col min="4141" max="4391" width="31.6640625" style="9"/>
    <col min="4392" max="4392" width="82.6640625" style="9" customWidth="1"/>
    <col min="4393" max="4393" width="15.5" style="9" customWidth="1"/>
    <col min="4394" max="4394" width="34.5" style="9" customWidth="1"/>
    <col min="4395" max="4395" width="11" style="9" customWidth="1"/>
    <col min="4396" max="4396" width="8.1640625" style="9" customWidth="1"/>
    <col min="4397" max="4647" width="31.6640625" style="9"/>
    <col min="4648" max="4648" width="82.6640625" style="9" customWidth="1"/>
    <col min="4649" max="4649" width="15.5" style="9" customWidth="1"/>
    <col min="4650" max="4650" width="34.5" style="9" customWidth="1"/>
    <col min="4651" max="4651" width="11" style="9" customWidth="1"/>
    <col min="4652" max="4652" width="8.1640625" style="9" customWidth="1"/>
    <col min="4653" max="4903" width="31.6640625" style="9"/>
    <col min="4904" max="4904" width="82.6640625" style="9" customWidth="1"/>
    <col min="4905" max="4905" width="15.5" style="9" customWidth="1"/>
    <col min="4906" max="4906" width="34.5" style="9" customWidth="1"/>
    <col min="4907" max="4907" width="11" style="9" customWidth="1"/>
    <col min="4908" max="4908" width="8.1640625" style="9" customWidth="1"/>
    <col min="4909" max="5159" width="31.6640625" style="9"/>
    <col min="5160" max="5160" width="82.6640625" style="9" customWidth="1"/>
    <col min="5161" max="5161" width="15.5" style="9" customWidth="1"/>
    <col min="5162" max="5162" width="34.5" style="9" customWidth="1"/>
    <col min="5163" max="5163" width="11" style="9" customWidth="1"/>
    <col min="5164" max="5164" width="8.1640625" style="9" customWidth="1"/>
    <col min="5165" max="5415" width="31.6640625" style="9"/>
    <col min="5416" max="5416" width="82.6640625" style="9" customWidth="1"/>
    <col min="5417" max="5417" width="15.5" style="9" customWidth="1"/>
    <col min="5418" max="5418" width="34.5" style="9" customWidth="1"/>
    <col min="5419" max="5419" width="11" style="9" customWidth="1"/>
    <col min="5420" max="5420" width="8.1640625" style="9" customWidth="1"/>
    <col min="5421" max="5671" width="31.6640625" style="9"/>
    <col min="5672" max="5672" width="82.6640625" style="9" customWidth="1"/>
    <col min="5673" max="5673" width="15.5" style="9" customWidth="1"/>
    <col min="5674" max="5674" width="34.5" style="9" customWidth="1"/>
    <col min="5675" max="5675" width="11" style="9" customWidth="1"/>
    <col min="5676" max="5676" width="8.1640625" style="9" customWidth="1"/>
    <col min="5677" max="5927" width="31.6640625" style="9"/>
    <col min="5928" max="5928" width="82.6640625" style="9" customWidth="1"/>
    <col min="5929" max="5929" width="15.5" style="9" customWidth="1"/>
    <col min="5930" max="5930" width="34.5" style="9" customWidth="1"/>
    <col min="5931" max="5931" width="11" style="9" customWidth="1"/>
    <col min="5932" max="5932" width="8.1640625" style="9" customWidth="1"/>
    <col min="5933" max="6183" width="31.6640625" style="9"/>
    <col min="6184" max="6184" width="82.6640625" style="9" customWidth="1"/>
    <col min="6185" max="6185" width="15.5" style="9" customWidth="1"/>
    <col min="6186" max="6186" width="34.5" style="9" customWidth="1"/>
    <col min="6187" max="6187" width="11" style="9" customWidth="1"/>
    <col min="6188" max="6188" width="8.1640625" style="9" customWidth="1"/>
    <col min="6189" max="6439" width="31.6640625" style="9"/>
    <col min="6440" max="6440" width="82.6640625" style="9" customWidth="1"/>
    <col min="6441" max="6441" width="15.5" style="9" customWidth="1"/>
    <col min="6442" max="6442" width="34.5" style="9" customWidth="1"/>
    <col min="6443" max="6443" width="11" style="9" customWidth="1"/>
    <col min="6444" max="6444" width="8.1640625" style="9" customWidth="1"/>
    <col min="6445" max="6695" width="31.6640625" style="9"/>
    <col min="6696" max="6696" width="82.6640625" style="9" customWidth="1"/>
    <col min="6697" max="6697" width="15.5" style="9" customWidth="1"/>
    <col min="6698" max="6698" width="34.5" style="9" customWidth="1"/>
    <col min="6699" max="6699" width="11" style="9" customWidth="1"/>
    <col min="6700" max="6700" width="8.1640625" style="9" customWidth="1"/>
    <col min="6701" max="6951" width="31.6640625" style="9"/>
    <col min="6952" max="6952" width="82.6640625" style="9" customWidth="1"/>
    <col min="6953" max="6953" width="15.5" style="9" customWidth="1"/>
    <col min="6954" max="6954" width="34.5" style="9" customWidth="1"/>
    <col min="6955" max="6955" width="11" style="9" customWidth="1"/>
    <col min="6956" max="6956" width="8.1640625" style="9" customWidth="1"/>
    <col min="6957" max="7207" width="31.6640625" style="9"/>
    <col min="7208" max="7208" width="82.6640625" style="9" customWidth="1"/>
    <col min="7209" max="7209" width="15.5" style="9" customWidth="1"/>
    <col min="7210" max="7210" width="34.5" style="9" customWidth="1"/>
    <col min="7211" max="7211" width="11" style="9" customWidth="1"/>
    <col min="7212" max="7212" width="8.1640625" style="9" customWidth="1"/>
    <col min="7213" max="7463" width="31.6640625" style="9"/>
    <col min="7464" max="7464" width="82.6640625" style="9" customWidth="1"/>
    <col min="7465" max="7465" width="15.5" style="9" customWidth="1"/>
    <col min="7466" max="7466" width="34.5" style="9" customWidth="1"/>
    <col min="7467" max="7467" width="11" style="9" customWidth="1"/>
    <col min="7468" max="7468" width="8.1640625" style="9" customWidth="1"/>
    <col min="7469" max="7719" width="31.6640625" style="9"/>
    <col min="7720" max="7720" width="82.6640625" style="9" customWidth="1"/>
    <col min="7721" max="7721" width="15.5" style="9" customWidth="1"/>
    <col min="7722" max="7722" width="34.5" style="9" customWidth="1"/>
    <col min="7723" max="7723" width="11" style="9" customWidth="1"/>
    <col min="7724" max="7724" width="8.1640625" style="9" customWidth="1"/>
    <col min="7725" max="7975" width="31.6640625" style="9"/>
    <col min="7976" max="7976" width="82.6640625" style="9" customWidth="1"/>
    <col min="7977" max="7977" width="15.5" style="9" customWidth="1"/>
    <col min="7978" max="7978" width="34.5" style="9" customWidth="1"/>
    <col min="7979" max="7979" width="11" style="9" customWidth="1"/>
    <col min="7980" max="7980" width="8.1640625" style="9" customWidth="1"/>
    <col min="7981" max="8231" width="31.6640625" style="9"/>
    <col min="8232" max="8232" width="82.6640625" style="9" customWidth="1"/>
    <col min="8233" max="8233" width="15.5" style="9" customWidth="1"/>
    <col min="8234" max="8234" width="34.5" style="9" customWidth="1"/>
    <col min="8235" max="8235" width="11" style="9" customWidth="1"/>
    <col min="8236" max="8236" width="8.1640625" style="9" customWidth="1"/>
    <col min="8237" max="8487" width="31.6640625" style="9"/>
    <col min="8488" max="8488" width="82.6640625" style="9" customWidth="1"/>
    <col min="8489" max="8489" width="15.5" style="9" customWidth="1"/>
    <col min="8490" max="8490" width="34.5" style="9" customWidth="1"/>
    <col min="8491" max="8491" width="11" style="9" customWidth="1"/>
    <col min="8492" max="8492" width="8.1640625" style="9" customWidth="1"/>
    <col min="8493" max="8743" width="31.6640625" style="9"/>
    <col min="8744" max="8744" width="82.6640625" style="9" customWidth="1"/>
    <col min="8745" max="8745" width="15.5" style="9" customWidth="1"/>
    <col min="8746" max="8746" width="34.5" style="9" customWidth="1"/>
    <col min="8747" max="8747" width="11" style="9" customWidth="1"/>
    <col min="8748" max="8748" width="8.1640625" style="9" customWidth="1"/>
    <col min="8749" max="8999" width="31.6640625" style="9"/>
    <col min="9000" max="9000" width="82.6640625" style="9" customWidth="1"/>
    <col min="9001" max="9001" width="15.5" style="9" customWidth="1"/>
    <col min="9002" max="9002" width="34.5" style="9" customWidth="1"/>
    <col min="9003" max="9003" width="11" style="9" customWidth="1"/>
    <col min="9004" max="9004" width="8.1640625" style="9" customWidth="1"/>
    <col min="9005" max="9255" width="31.6640625" style="9"/>
    <col min="9256" max="9256" width="82.6640625" style="9" customWidth="1"/>
    <col min="9257" max="9257" width="15.5" style="9" customWidth="1"/>
    <col min="9258" max="9258" width="34.5" style="9" customWidth="1"/>
    <col min="9259" max="9259" width="11" style="9" customWidth="1"/>
    <col min="9260" max="9260" width="8.1640625" style="9" customWidth="1"/>
    <col min="9261" max="9511" width="31.6640625" style="9"/>
    <col min="9512" max="9512" width="82.6640625" style="9" customWidth="1"/>
    <col min="9513" max="9513" width="15.5" style="9" customWidth="1"/>
    <col min="9514" max="9514" width="34.5" style="9" customWidth="1"/>
    <col min="9515" max="9515" width="11" style="9" customWidth="1"/>
    <col min="9516" max="9516" width="8.1640625" style="9" customWidth="1"/>
    <col min="9517" max="9767" width="31.6640625" style="9"/>
    <col min="9768" max="9768" width="82.6640625" style="9" customWidth="1"/>
    <col min="9769" max="9769" width="15.5" style="9" customWidth="1"/>
    <col min="9770" max="9770" width="34.5" style="9" customWidth="1"/>
    <col min="9771" max="9771" width="11" style="9" customWidth="1"/>
    <col min="9772" max="9772" width="8.1640625" style="9" customWidth="1"/>
    <col min="9773" max="10023" width="31.6640625" style="9"/>
    <col min="10024" max="10024" width="82.6640625" style="9" customWidth="1"/>
    <col min="10025" max="10025" width="15.5" style="9" customWidth="1"/>
    <col min="10026" max="10026" width="34.5" style="9" customWidth="1"/>
    <col min="10027" max="10027" width="11" style="9" customWidth="1"/>
    <col min="10028" max="10028" width="8.1640625" style="9" customWidth="1"/>
    <col min="10029" max="10279" width="31.6640625" style="9"/>
    <col min="10280" max="10280" width="82.6640625" style="9" customWidth="1"/>
    <col min="10281" max="10281" width="15.5" style="9" customWidth="1"/>
    <col min="10282" max="10282" width="34.5" style="9" customWidth="1"/>
    <col min="10283" max="10283" width="11" style="9" customWidth="1"/>
    <col min="10284" max="10284" width="8.1640625" style="9" customWidth="1"/>
    <col min="10285" max="10535" width="31.6640625" style="9"/>
    <col min="10536" max="10536" width="82.6640625" style="9" customWidth="1"/>
    <col min="10537" max="10537" width="15.5" style="9" customWidth="1"/>
    <col min="10538" max="10538" width="34.5" style="9" customWidth="1"/>
    <col min="10539" max="10539" width="11" style="9" customWidth="1"/>
    <col min="10540" max="10540" width="8.1640625" style="9" customWidth="1"/>
    <col min="10541" max="10791" width="31.6640625" style="9"/>
    <col min="10792" max="10792" width="82.6640625" style="9" customWidth="1"/>
    <col min="10793" max="10793" width="15.5" style="9" customWidth="1"/>
    <col min="10794" max="10794" width="34.5" style="9" customWidth="1"/>
    <col min="10795" max="10795" width="11" style="9" customWidth="1"/>
    <col min="10796" max="10796" width="8.1640625" style="9" customWidth="1"/>
    <col min="10797" max="11047" width="31.6640625" style="9"/>
    <col min="11048" max="11048" width="82.6640625" style="9" customWidth="1"/>
    <col min="11049" max="11049" width="15.5" style="9" customWidth="1"/>
    <col min="11050" max="11050" width="34.5" style="9" customWidth="1"/>
    <col min="11051" max="11051" width="11" style="9" customWidth="1"/>
    <col min="11052" max="11052" width="8.1640625" style="9" customWidth="1"/>
    <col min="11053" max="11303" width="31.6640625" style="9"/>
    <col min="11304" max="11304" width="82.6640625" style="9" customWidth="1"/>
    <col min="11305" max="11305" width="15.5" style="9" customWidth="1"/>
    <col min="11306" max="11306" width="34.5" style="9" customWidth="1"/>
    <col min="11307" max="11307" width="11" style="9" customWidth="1"/>
    <col min="11308" max="11308" width="8.1640625" style="9" customWidth="1"/>
    <col min="11309" max="11559" width="31.6640625" style="9"/>
    <col min="11560" max="11560" width="82.6640625" style="9" customWidth="1"/>
    <col min="11561" max="11561" width="15.5" style="9" customWidth="1"/>
    <col min="11562" max="11562" width="34.5" style="9" customWidth="1"/>
    <col min="11563" max="11563" width="11" style="9" customWidth="1"/>
    <col min="11564" max="11564" width="8.1640625" style="9" customWidth="1"/>
    <col min="11565" max="11815" width="31.6640625" style="9"/>
    <col min="11816" max="11816" width="82.6640625" style="9" customWidth="1"/>
    <col min="11817" max="11817" width="15.5" style="9" customWidth="1"/>
    <col min="11818" max="11818" width="34.5" style="9" customWidth="1"/>
    <col min="11819" max="11819" width="11" style="9" customWidth="1"/>
    <col min="11820" max="11820" width="8.1640625" style="9" customWidth="1"/>
    <col min="11821" max="12071" width="31.6640625" style="9"/>
    <col min="12072" max="12072" width="82.6640625" style="9" customWidth="1"/>
    <col min="12073" max="12073" width="15.5" style="9" customWidth="1"/>
    <col min="12074" max="12074" width="34.5" style="9" customWidth="1"/>
    <col min="12075" max="12075" width="11" style="9" customWidth="1"/>
    <col min="12076" max="12076" width="8.1640625" style="9" customWidth="1"/>
    <col min="12077" max="12327" width="31.6640625" style="9"/>
    <col min="12328" max="12328" width="82.6640625" style="9" customWidth="1"/>
    <col min="12329" max="12329" width="15.5" style="9" customWidth="1"/>
    <col min="12330" max="12330" width="34.5" style="9" customWidth="1"/>
    <col min="12331" max="12331" width="11" style="9" customWidth="1"/>
    <col min="12332" max="12332" width="8.1640625" style="9" customWidth="1"/>
    <col min="12333" max="12583" width="31.6640625" style="9"/>
    <col min="12584" max="12584" width="82.6640625" style="9" customWidth="1"/>
    <col min="12585" max="12585" width="15.5" style="9" customWidth="1"/>
    <col min="12586" max="12586" width="34.5" style="9" customWidth="1"/>
    <col min="12587" max="12587" width="11" style="9" customWidth="1"/>
    <col min="12588" max="12588" width="8.1640625" style="9" customWidth="1"/>
    <col min="12589" max="12839" width="31.6640625" style="9"/>
    <col min="12840" max="12840" width="82.6640625" style="9" customWidth="1"/>
    <col min="12841" max="12841" width="15.5" style="9" customWidth="1"/>
    <col min="12842" max="12842" width="34.5" style="9" customWidth="1"/>
    <col min="12843" max="12843" width="11" style="9" customWidth="1"/>
    <col min="12844" max="12844" width="8.1640625" style="9" customWidth="1"/>
    <col min="12845" max="13095" width="31.6640625" style="9"/>
    <col min="13096" max="13096" width="82.6640625" style="9" customWidth="1"/>
    <col min="13097" max="13097" width="15.5" style="9" customWidth="1"/>
    <col min="13098" max="13098" width="34.5" style="9" customWidth="1"/>
    <col min="13099" max="13099" width="11" style="9" customWidth="1"/>
    <col min="13100" max="13100" width="8.1640625" style="9" customWidth="1"/>
    <col min="13101" max="13351" width="31.6640625" style="9"/>
    <col min="13352" max="13352" width="82.6640625" style="9" customWidth="1"/>
    <col min="13353" max="13353" width="15.5" style="9" customWidth="1"/>
    <col min="13354" max="13354" width="34.5" style="9" customWidth="1"/>
    <col min="13355" max="13355" width="11" style="9" customWidth="1"/>
    <col min="13356" max="13356" width="8.1640625" style="9" customWidth="1"/>
    <col min="13357" max="13607" width="31.6640625" style="9"/>
    <col min="13608" max="13608" width="82.6640625" style="9" customWidth="1"/>
    <col min="13609" max="13609" width="15.5" style="9" customWidth="1"/>
    <col min="13610" max="13610" width="34.5" style="9" customWidth="1"/>
    <col min="13611" max="13611" width="11" style="9" customWidth="1"/>
    <col min="13612" max="13612" width="8.1640625" style="9" customWidth="1"/>
    <col min="13613" max="13863" width="31.6640625" style="9"/>
    <col min="13864" max="13864" width="82.6640625" style="9" customWidth="1"/>
    <col min="13865" max="13865" width="15.5" style="9" customWidth="1"/>
    <col min="13866" max="13866" width="34.5" style="9" customWidth="1"/>
    <col min="13867" max="13867" width="11" style="9" customWidth="1"/>
    <col min="13868" max="13868" width="8.1640625" style="9" customWidth="1"/>
    <col min="13869" max="14119" width="31.6640625" style="9"/>
    <col min="14120" max="14120" width="82.6640625" style="9" customWidth="1"/>
    <col min="14121" max="14121" width="15.5" style="9" customWidth="1"/>
    <col min="14122" max="14122" width="34.5" style="9" customWidth="1"/>
    <col min="14123" max="14123" width="11" style="9" customWidth="1"/>
    <col min="14124" max="14124" width="8.1640625" style="9" customWidth="1"/>
    <col min="14125" max="14375" width="31.6640625" style="9"/>
    <col min="14376" max="14376" width="82.6640625" style="9" customWidth="1"/>
    <col min="14377" max="14377" width="15.5" style="9" customWidth="1"/>
    <col min="14378" max="14378" width="34.5" style="9" customWidth="1"/>
    <col min="14379" max="14379" width="11" style="9" customWidth="1"/>
    <col min="14380" max="14380" width="8.1640625" style="9" customWidth="1"/>
    <col min="14381" max="14631" width="31.6640625" style="9"/>
    <col min="14632" max="14632" width="82.6640625" style="9" customWidth="1"/>
    <col min="14633" max="14633" width="15.5" style="9" customWidth="1"/>
    <col min="14634" max="14634" width="34.5" style="9" customWidth="1"/>
    <col min="14635" max="14635" width="11" style="9" customWidth="1"/>
    <col min="14636" max="14636" width="8.1640625" style="9" customWidth="1"/>
    <col min="14637" max="14887" width="31.6640625" style="9"/>
    <col min="14888" max="14888" width="82.6640625" style="9" customWidth="1"/>
    <col min="14889" max="14889" width="15.5" style="9" customWidth="1"/>
    <col min="14890" max="14890" width="34.5" style="9" customWidth="1"/>
    <col min="14891" max="14891" width="11" style="9" customWidth="1"/>
    <col min="14892" max="14892" width="8.1640625" style="9" customWidth="1"/>
    <col min="14893" max="15143" width="31.6640625" style="9"/>
    <col min="15144" max="15144" width="82.6640625" style="9" customWidth="1"/>
    <col min="15145" max="15145" width="15.5" style="9" customWidth="1"/>
    <col min="15146" max="15146" width="34.5" style="9" customWidth="1"/>
    <col min="15147" max="15147" width="11" style="9" customWidth="1"/>
    <col min="15148" max="15148" width="8.1640625" style="9" customWidth="1"/>
    <col min="15149" max="15399" width="31.6640625" style="9"/>
    <col min="15400" max="15400" width="82.6640625" style="9" customWidth="1"/>
    <col min="15401" max="15401" width="15.5" style="9" customWidth="1"/>
    <col min="15402" max="15402" width="34.5" style="9" customWidth="1"/>
    <col min="15403" max="15403" width="11" style="9" customWidth="1"/>
    <col min="15404" max="15404" width="8.1640625" style="9" customWidth="1"/>
    <col min="15405" max="15655" width="31.6640625" style="9"/>
    <col min="15656" max="15656" width="82.6640625" style="9" customWidth="1"/>
    <col min="15657" max="15657" width="15.5" style="9" customWidth="1"/>
    <col min="15658" max="15658" width="34.5" style="9" customWidth="1"/>
    <col min="15659" max="15659" width="11" style="9" customWidth="1"/>
    <col min="15660" max="15660" width="8.1640625" style="9" customWidth="1"/>
    <col min="15661" max="15911" width="31.6640625" style="9"/>
    <col min="15912" max="15912" width="82.6640625" style="9" customWidth="1"/>
    <col min="15913" max="15913" width="15.5" style="9" customWidth="1"/>
    <col min="15914" max="15914" width="34.5" style="9" customWidth="1"/>
    <col min="15915" max="15915" width="11" style="9" customWidth="1"/>
    <col min="15916" max="15916" width="8.1640625" style="9" customWidth="1"/>
    <col min="15917" max="16167" width="31.6640625" style="9"/>
    <col min="16168" max="16168" width="82.6640625" style="9" customWidth="1"/>
    <col min="16169" max="16169" width="15.5" style="9" customWidth="1"/>
    <col min="16170" max="16170" width="34.5" style="9" customWidth="1"/>
    <col min="16171" max="16171" width="11" style="9" customWidth="1"/>
    <col min="16172" max="16172" width="8.1640625" style="9" customWidth="1"/>
    <col min="16173" max="16384" width="31.6640625" style="9"/>
  </cols>
  <sheetData>
    <row r="2" spans="1:131" s="3" customFormat="1" ht="46" customHeight="1" thickBot="1" x14ac:dyDescent="0.2">
      <c r="A2" s="1"/>
      <c r="B2" s="100" t="s">
        <v>62</v>
      </c>
      <c r="C2" s="88"/>
      <c r="D2" s="88"/>
      <c r="E2" s="31"/>
      <c r="F2" s="119"/>
      <c r="G2" s="30"/>
      <c r="H2" s="2"/>
      <c r="J2" s="4"/>
      <c r="K2" s="120" t="s">
        <v>4</v>
      </c>
      <c r="L2" s="123" t="s">
        <v>69</v>
      </c>
      <c r="M2" s="4"/>
      <c r="N2" s="4"/>
      <c r="O2" s="4"/>
      <c r="P2" s="4"/>
      <c r="Q2" s="4"/>
      <c r="R2" s="4"/>
      <c r="S2" s="4"/>
      <c r="T2" s="4"/>
      <c r="U2" s="4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s="99" customFormat="1" ht="70" customHeight="1" thickTop="1" thickBot="1" x14ac:dyDescent="0.2">
      <c r="A3" s="94"/>
      <c r="B3" s="125" t="s">
        <v>161</v>
      </c>
      <c r="C3" s="126"/>
      <c r="D3" s="95"/>
      <c r="E3" s="96"/>
      <c r="F3" s="119"/>
      <c r="G3" s="97"/>
      <c r="H3" s="95"/>
      <c r="I3" s="127" t="s">
        <v>10</v>
      </c>
      <c r="J3" s="98"/>
      <c r="K3" s="121"/>
      <c r="L3" s="124"/>
      <c r="M3" s="98"/>
      <c r="N3" s="98"/>
      <c r="O3" s="98"/>
      <c r="P3" s="98"/>
      <c r="Q3" s="98"/>
      <c r="R3" s="98"/>
      <c r="S3" s="98"/>
      <c r="T3" s="98"/>
      <c r="U3" s="98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97"/>
      <c r="AY3" s="97"/>
      <c r="AZ3" s="97"/>
      <c r="BA3" s="97"/>
      <c r="BB3" s="97"/>
      <c r="BC3" s="97"/>
      <c r="BD3" s="97"/>
      <c r="BE3" s="97"/>
      <c r="BF3" s="97"/>
      <c r="BG3" s="97"/>
      <c r="BH3" s="97"/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5"/>
      <c r="CU3" s="95"/>
      <c r="CV3" s="95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5"/>
      <c r="DL3" s="95"/>
      <c r="DM3" s="95"/>
      <c r="DN3" s="95"/>
      <c r="DO3" s="95"/>
      <c r="DP3" s="95"/>
      <c r="DQ3" s="95"/>
      <c r="DR3" s="95"/>
      <c r="DS3" s="95"/>
      <c r="DT3" s="95"/>
      <c r="DU3" s="95"/>
      <c r="DV3" s="95"/>
      <c r="DW3" s="95"/>
      <c r="DX3" s="95"/>
      <c r="DY3" s="95"/>
      <c r="DZ3" s="95"/>
      <c r="EA3" s="95"/>
    </row>
    <row r="4" spans="1:131" ht="22" customHeight="1" thickTop="1" thickBot="1" x14ac:dyDescent="0.2">
      <c r="B4" s="130" t="s">
        <v>1</v>
      </c>
      <c r="C4" s="131"/>
      <c r="D4" s="34"/>
      <c r="E4"/>
      <c r="F4" s="33"/>
      <c r="G4" s="33"/>
      <c r="I4" s="128"/>
      <c r="J4" s="7"/>
      <c r="K4" s="121"/>
      <c r="L4" s="124"/>
      <c r="M4" s="7"/>
      <c r="N4" s="7"/>
      <c r="O4" s="7"/>
      <c r="P4" s="7"/>
      <c r="Q4" s="7"/>
      <c r="R4" s="7"/>
      <c r="S4" s="7"/>
      <c r="T4" s="7"/>
      <c r="U4" s="7"/>
    </row>
    <row r="5" spans="1:131" ht="30" customHeight="1" thickTop="1" thickBot="1" x14ac:dyDescent="0.2">
      <c r="B5" s="132"/>
      <c r="C5" s="133"/>
      <c r="D5" s="37"/>
      <c r="E5"/>
      <c r="F5" s="89" t="s">
        <v>77</v>
      </c>
      <c r="G5" s="101"/>
      <c r="I5" s="128"/>
      <c r="J5" s="7"/>
      <c r="K5" s="121"/>
      <c r="L5" s="104">
        <v>42923</v>
      </c>
      <c r="M5" s="7"/>
      <c r="N5" s="7"/>
      <c r="O5" s="7"/>
      <c r="P5" s="7"/>
      <c r="Q5" s="7"/>
      <c r="R5" s="7"/>
      <c r="S5" s="7"/>
      <c r="T5" s="7"/>
      <c r="U5" s="7"/>
    </row>
    <row r="6" spans="1:131" ht="30" customHeight="1" thickTop="1" thickBot="1" x14ac:dyDescent="0.2">
      <c r="B6" s="102" t="s">
        <v>124</v>
      </c>
      <c r="C6" s="92"/>
      <c r="D6" s="35"/>
      <c r="E6"/>
      <c r="F6" s="90" t="s">
        <v>78</v>
      </c>
      <c r="G6" s="93"/>
      <c r="I6" s="128"/>
      <c r="J6" s="7"/>
      <c r="K6" s="121"/>
      <c r="L6" s="104">
        <v>42923</v>
      </c>
      <c r="M6" s="7"/>
      <c r="N6" s="7"/>
      <c r="O6" s="7"/>
      <c r="P6" s="7"/>
      <c r="Q6" s="7"/>
      <c r="R6" s="7"/>
      <c r="S6" s="7"/>
      <c r="T6" s="7"/>
      <c r="U6" s="7"/>
    </row>
    <row r="7" spans="1:131" ht="22" customHeight="1" thickTop="1" thickBot="1" x14ac:dyDescent="0.2">
      <c r="B7" s="10" t="s">
        <v>11</v>
      </c>
      <c r="C7" s="11">
        <f>I120</f>
        <v>0</v>
      </c>
      <c r="D7" s="36"/>
      <c r="E7"/>
      <c r="F7"/>
      <c r="G7"/>
      <c r="I7" s="129"/>
      <c r="J7" s="7"/>
      <c r="K7" s="122"/>
      <c r="L7" s="91"/>
      <c r="M7" s="7"/>
      <c r="N7" s="7"/>
      <c r="O7" s="7"/>
      <c r="P7" s="7"/>
      <c r="Q7" s="7"/>
      <c r="R7" s="7"/>
      <c r="S7" s="7"/>
      <c r="T7" s="7"/>
      <c r="U7" s="7"/>
    </row>
    <row r="8" spans="1:131" ht="16" thickTop="1" thickBot="1" x14ac:dyDescent="0.2">
      <c r="B8" s="33"/>
      <c r="C8" s="33"/>
      <c r="D8" s="35"/>
      <c r="E8" s="20"/>
      <c r="I8" s="33"/>
      <c r="J8" s="33"/>
      <c r="K8" s="35"/>
      <c r="L8" s="8"/>
      <c r="M8" s="7"/>
      <c r="N8" s="7"/>
      <c r="O8" s="7"/>
      <c r="P8" s="7"/>
      <c r="Q8" s="7"/>
      <c r="R8" s="7"/>
      <c r="S8" s="7"/>
      <c r="T8" s="7"/>
      <c r="U8" s="7"/>
    </row>
    <row r="9" spans="1:131" s="14" customFormat="1" ht="16" thickTop="1" thickBot="1" x14ac:dyDescent="0.2">
      <c r="A9" s="5"/>
      <c r="B9" s="12" t="s">
        <v>17</v>
      </c>
      <c r="C9" s="39" t="s">
        <v>2</v>
      </c>
      <c r="D9" s="39"/>
      <c r="E9" s="39" t="s">
        <v>0</v>
      </c>
      <c r="F9" s="40"/>
      <c r="G9" s="41" t="s">
        <v>3</v>
      </c>
      <c r="H9" s="42"/>
      <c r="I9" s="43"/>
      <c r="J9" s="7"/>
      <c r="K9" s="8"/>
      <c r="L9" s="8"/>
      <c r="M9" s="7"/>
      <c r="N9" s="7"/>
      <c r="O9" s="7"/>
      <c r="P9" s="7"/>
      <c r="Q9" s="7"/>
      <c r="R9" s="7"/>
      <c r="S9" s="7"/>
      <c r="T9" s="7"/>
      <c r="U9" s="7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</row>
    <row r="10" spans="1:131" ht="18" customHeight="1" thickTop="1" x14ac:dyDescent="0.15">
      <c r="A10" s="5">
        <v>1</v>
      </c>
      <c r="B10" s="15" t="s">
        <v>125</v>
      </c>
      <c r="C10" s="44">
        <v>200</v>
      </c>
      <c r="D10" s="44"/>
      <c r="E10" s="44">
        <v>200</v>
      </c>
      <c r="F10" s="79" t="s">
        <v>42</v>
      </c>
      <c r="G10" s="45"/>
      <c r="H10" s="18"/>
      <c r="I10" s="112">
        <f>IF(G10=1,G10*C10,0)</f>
        <v>0</v>
      </c>
      <c r="K10" s="16" t="str">
        <f t="shared" ref="K10:K12" si="0">IF((OR(G10=0,G10=1)),"OK","PROBLEM")</f>
        <v>OK</v>
      </c>
      <c r="L10" s="103">
        <v>42923</v>
      </c>
    </row>
    <row r="11" spans="1:131" ht="18" customHeight="1" x14ac:dyDescent="0.15">
      <c r="A11" s="5">
        <v>2</v>
      </c>
      <c r="B11" s="15" t="s">
        <v>73</v>
      </c>
      <c r="C11" s="44">
        <v>200</v>
      </c>
      <c r="D11" s="44"/>
      <c r="E11" s="44">
        <v>200</v>
      </c>
      <c r="F11" s="79" t="s">
        <v>42</v>
      </c>
      <c r="G11" s="45"/>
      <c r="H11" s="18"/>
      <c r="I11" s="81">
        <f>IF(G11=1,G11*C11,0)</f>
        <v>0</v>
      </c>
      <c r="K11" s="16" t="str">
        <f t="shared" si="0"/>
        <v>OK</v>
      </c>
      <c r="L11" s="103">
        <v>42923</v>
      </c>
      <c r="V11"/>
      <c r="W11"/>
    </row>
    <row r="12" spans="1:131" ht="18" customHeight="1" x14ac:dyDescent="0.15">
      <c r="A12" s="5">
        <v>3</v>
      </c>
      <c r="B12" s="15" t="s">
        <v>31</v>
      </c>
      <c r="C12" s="44">
        <v>100</v>
      </c>
      <c r="D12" s="44"/>
      <c r="E12" s="44">
        <v>100</v>
      </c>
      <c r="F12" s="79" t="s">
        <v>42</v>
      </c>
      <c r="G12" s="45"/>
      <c r="H12" s="18"/>
      <c r="I12" s="81">
        <f>IF(G12=1,G12*C12,0)</f>
        <v>0</v>
      </c>
      <c r="K12" s="16" t="str">
        <f t="shared" si="0"/>
        <v>OK</v>
      </c>
      <c r="L12" s="103">
        <v>42923</v>
      </c>
      <c r="V12"/>
      <c r="W12"/>
    </row>
    <row r="13" spans="1:131" ht="18" customHeight="1" x14ac:dyDescent="0.15">
      <c r="A13" s="5">
        <v>4</v>
      </c>
      <c r="B13" s="15" t="s">
        <v>126</v>
      </c>
      <c r="C13" s="44">
        <v>50</v>
      </c>
      <c r="D13" s="44"/>
      <c r="E13" s="44">
        <v>200</v>
      </c>
      <c r="F13" s="79" t="s">
        <v>127</v>
      </c>
      <c r="G13" s="45"/>
      <c r="H13" s="18"/>
      <c r="I13" s="81">
        <f>IF(G13*C13&gt;E13,E13,G13*C13)</f>
        <v>0</v>
      </c>
      <c r="K13" s="16" t="str">
        <f t="shared" ref="K13" si="1">IF(I13&gt;E13,"PROBLEM","OK")</f>
        <v>OK</v>
      </c>
      <c r="L13" s="103">
        <v>42923</v>
      </c>
      <c r="V13"/>
      <c r="W13"/>
    </row>
    <row r="14" spans="1:131" ht="18" customHeight="1" x14ac:dyDescent="0.15">
      <c r="A14" s="5">
        <v>5</v>
      </c>
      <c r="B14" s="25" t="s">
        <v>149</v>
      </c>
      <c r="C14" s="48">
        <v>150</v>
      </c>
      <c r="D14" s="48"/>
      <c r="E14" s="48">
        <v>150</v>
      </c>
      <c r="F14" s="79" t="s">
        <v>42</v>
      </c>
      <c r="G14" s="49"/>
      <c r="H14" s="18"/>
      <c r="I14" s="81">
        <f>IF(G14=1,G14*C14,0)</f>
        <v>0</v>
      </c>
      <c r="K14" s="16" t="str">
        <f t="shared" ref="K14:K17" si="2">IF((OR(G14=0,G14=1)),"OK","PROBLEM")</f>
        <v>OK</v>
      </c>
      <c r="L14" s="103">
        <v>42923</v>
      </c>
      <c r="V14"/>
      <c r="W14"/>
    </row>
    <row r="15" spans="1:131" ht="18" customHeight="1" x14ac:dyDescent="0.15">
      <c r="A15" s="5">
        <v>6</v>
      </c>
      <c r="B15" s="25" t="s">
        <v>150</v>
      </c>
      <c r="C15" s="48">
        <v>50</v>
      </c>
      <c r="D15" s="48"/>
      <c r="E15" s="48">
        <v>50</v>
      </c>
      <c r="F15" s="79" t="s">
        <v>42</v>
      </c>
      <c r="G15" s="49"/>
      <c r="H15" s="18"/>
      <c r="I15" s="113">
        <f>IF(G15=1,G15*C15,0)</f>
        <v>0</v>
      </c>
      <c r="K15" s="16" t="str">
        <f t="shared" si="2"/>
        <v>OK</v>
      </c>
      <c r="L15" s="103">
        <v>42923</v>
      </c>
      <c r="V15"/>
      <c r="W15"/>
    </row>
    <row r="16" spans="1:131" ht="18" customHeight="1" x14ac:dyDescent="0.15">
      <c r="A16" s="5">
        <v>7</v>
      </c>
      <c r="B16" s="25" t="s">
        <v>151</v>
      </c>
      <c r="C16" s="48">
        <v>20</v>
      </c>
      <c r="D16" s="48"/>
      <c r="E16" s="48" t="s">
        <v>13</v>
      </c>
      <c r="F16" s="79" t="s">
        <v>113</v>
      </c>
      <c r="G16" s="49"/>
      <c r="H16" s="18"/>
      <c r="I16" s="81">
        <f>IF(G16*C16&gt;E16,E16,G16*C16)</f>
        <v>0</v>
      </c>
      <c r="K16" s="16" t="str">
        <f t="shared" ref="K16" si="3">IF(I16&gt;E16,"PROBLEM","OK")</f>
        <v>OK</v>
      </c>
      <c r="L16" s="103">
        <v>42923</v>
      </c>
      <c r="V16"/>
      <c r="W16"/>
    </row>
    <row r="17" spans="1:131" ht="18" customHeight="1" x14ac:dyDescent="0.15">
      <c r="A17" s="5">
        <v>8</v>
      </c>
      <c r="B17" s="25" t="s">
        <v>114</v>
      </c>
      <c r="C17" s="48">
        <v>50</v>
      </c>
      <c r="D17" s="48"/>
      <c r="E17" s="48">
        <v>50</v>
      </c>
      <c r="F17" s="79" t="s">
        <v>42</v>
      </c>
      <c r="G17" s="49"/>
      <c r="H17" s="18"/>
      <c r="I17" s="113">
        <f>IF(G17=1,G17*C17,0)</f>
        <v>0</v>
      </c>
      <c r="K17" s="16" t="str">
        <f t="shared" si="2"/>
        <v>OK</v>
      </c>
      <c r="L17" s="103">
        <v>42923</v>
      </c>
      <c r="V17"/>
      <c r="W17"/>
    </row>
    <row r="18" spans="1:131" ht="18" customHeight="1" x14ac:dyDescent="0.15">
      <c r="A18" s="5">
        <v>9</v>
      </c>
      <c r="B18" s="25" t="s">
        <v>115</v>
      </c>
      <c r="C18" s="48">
        <v>100</v>
      </c>
      <c r="D18" s="48"/>
      <c r="E18" s="48">
        <v>100</v>
      </c>
      <c r="F18" s="79" t="s">
        <v>42</v>
      </c>
      <c r="G18" s="49"/>
      <c r="H18" s="18"/>
      <c r="I18" s="113">
        <f>IF(G18=1,G18*C18,0)</f>
        <v>0</v>
      </c>
      <c r="K18" s="16" t="str">
        <f t="shared" ref="K18" si="4">IF((OR(G18=0,G18=1)),"OK","PROBLEM")</f>
        <v>OK</v>
      </c>
      <c r="L18" s="103">
        <v>42923</v>
      </c>
      <c r="V18"/>
      <c r="W18"/>
    </row>
    <row r="19" spans="1:131" ht="18" customHeight="1" x14ac:dyDescent="0.15">
      <c r="A19" s="5">
        <v>10</v>
      </c>
      <c r="B19" s="25" t="s">
        <v>128</v>
      </c>
      <c r="C19" s="48">
        <v>150</v>
      </c>
      <c r="D19" s="48"/>
      <c r="E19" s="48">
        <v>150</v>
      </c>
      <c r="F19" s="79" t="s">
        <v>42</v>
      </c>
      <c r="G19" s="49"/>
      <c r="H19" s="18"/>
      <c r="I19" s="113">
        <f>IF(G19=1,G19*C19,0)</f>
        <v>0</v>
      </c>
      <c r="K19" s="16" t="str">
        <f t="shared" ref="K19" si="5">IF((OR(G19=0,G19=1)),"OK","PROBLEM")</f>
        <v>OK</v>
      </c>
      <c r="L19" s="103">
        <v>42923</v>
      </c>
      <c r="V19"/>
      <c r="W19"/>
    </row>
    <row r="20" spans="1:131" ht="18" customHeight="1" thickBot="1" x14ac:dyDescent="0.2">
      <c r="A20" s="5">
        <v>11</v>
      </c>
      <c r="B20" s="17" t="s">
        <v>33</v>
      </c>
      <c r="C20" s="50" t="s">
        <v>25</v>
      </c>
      <c r="D20" s="50"/>
      <c r="E20" s="50">
        <v>1500</v>
      </c>
      <c r="F20" s="80" t="s">
        <v>24</v>
      </c>
      <c r="G20" s="51"/>
      <c r="H20" s="18"/>
      <c r="I20" s="114">
        <f>IF(     OR(G5=0,G6=0),  0,   IF(        ((G$6-G$5)/G$5)*4500&gt;E20,1500,   ((G$6-G$5)/G$5)*4500        )     )</f>
        <v>0</v>
      </c>
      <c r="K20" s="16" t="str">
        <f t="shared" ref="K20" si="6">IF(I20&gt;E20,"PROBLEM","OK")</f>
        <v>OK</v>
      </c>
      <c r="L20" s="103">
        <v>42923</v>
      </c>
      <c r="V20"/>
      <c r="W20"/>
    </row>
    <row r="21" spans="1:131" ht="18" customHeight="1" thickTop="1" x14ac:dyDescent="0.15">
      <c r="B21" s="18"/>
      <c r="C21" s="53"/>
      <c r="D21" s="53"/>
      <c r="E21" s="54" t="s">
        <v>13</v>
      </c>
      <c r="F21" s="55"/>
      <c r="G21" s="53"/>
      <c r="H21" s="53"/>
      <c r="I21" s="56">
        <f>SUM(I10:I20)</f>
        <v>0</v>
      </c>
      <c r="L21" s="103">
        <v>42923</v>
      </c>
      <c r="V21"/>
      <c r="W21"/>
    </row>
    <row r="22" spans="1:131" s="6" customFormat="1" ht="18" customHeight="1" thickBot="1" x14ac:dyDescent="0.2">
      <c r="A22" s="5"/>
      <c r="B22" s="19"/>
      <c r="C22" s="57"/>
      <c r="D22" s="57"/>
      <c r="E22" s="57"/>
      <c r="F22" s="58"/>
      <c r="G22" s="59"/>
      <c r="H22" s="53"/>
      <c r="I22" s="76"/>
      <c r="J22" s="7"/>
      <c r="K22" s="21"/>
      <c r="L22" s="8"/>
      <c r="M22" s="7"/>
      <c r="N22" s="7"/>
      <c r="O22" s="7"/>
      <c r="P22" s="7"/>
      <c r="Q22" s="7"/>
      <c r="R22" s="7"/>
      <c r="S22" s="7"/>
      <c r="T22" s="7"/>
      <c r="U22" s="7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</row>
    <row r="23" spans="1:131" s="14" customFormat="1" ht="18" customHeight="1" thickTop="1" thickBot="1" x14ac:dyDescent="0.2">
      <c r="A23" s="5"/>
      <c r="B23" s="12" t="s">
        <v>18</v>
      </c>
      <c r="C23" s="39" t="s">
        <v>2</v>
      </c>
      <c r="D23" s="39"/>
      <c r="E23" s="39" t="s">
        <v>0</v>
      </c>
      <c r="F23" s="40"/>
      <c r="G23" s="41" t="s">
        <v>3</v>
      </c>
      <c r="H23" s="53"/>
      <c r="I23" s="61"/>
      <c r="J23" s="7"/>
      <c r="K23" s="8"/>
      <c r="L23" s="8"/>
      <c r="M23" s="7"/>
      <c r="N23" s="7"/>
      <c r="O23" s="7"/>
      <c r="P23" s="7"/>
      <c r="Q23" s="7"/>
      <c r="R23" s="7"/>
      <c r="S23" s="7"/>
      <c r="T23" s="7"/>
      <c r="U23" s="7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</row>
    <row r="24" spans="1:131" s="23" customFormat="1" ht="18" customHeight="1" thickTop="1" x14ac:dyDescent="0.15">
      <c r="A24" s="5">
        <v>12</v>
      </c>
      <c r="B24" s="15" t="s">
        <v>71</v>
      </c>
      <c r="C24" s="44">
        <v>50</v>
      </c>
      <c r="D24" s="44"/>
      <c r="E24" s="44" t="s">
        <v>13</v>
      </c>
      <c r="F24" s="79" t="s">
        <v>23</v>
      </c>
      <c r="G24" s="45"/>
      <c r="H24" s="63"/>
      <c r="I24" s="112">
        <f>IF(G24*C24&gt;E24,E24,G24*C24)</f>
        <v>0</v>
      </c>
      <c r="J24" s="22"/>
      <c r="K24" s="16" t="str">
        <f t="shared" ref="K24:K25" si="7">IF(I24&gt;E24,"PROBLEM","OK")</f>
        <v>OK</v>
      </c>
      <c r="L24" s="103">
        <v>42923</v>
      </c>
      <c r="M24" s="22"/>
      <c r="N24" s="22"/>
      <c r="O24" s="22"/>
      <c r="P24" s="22"/>
      <c r="Q24" s="22"/>
      <c r="R24" s="22"/>
      <c r="S24" s="22"/>
      <c r="T24" s="22"/>
      <c r="U24" s="22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</row>
    <row r="25" spans="1:131" s="23" customFormat="1" ht="18" customHeight="1" x14ac:dyDescent="0.15">
      <c r="A25" s="5">
        <v>13</v>
      </c>
      <c r="B25" s="15" t="s">
        <v>102</v>
      </c>
      <c r="C25" s="44">
        <v>50</v>
      </c>
      <c r="D25" s="44"/>
      <c r="E25" s="44" t="s">
        <v>13</v>
      </c>
      <c r="F25" s="79" t="s">
        <v>103</v>
      </c>
      <c r="G25" s="45"/>
      <c r="H25" s="18"/>
      <c r="I25" s="81">
        <f>IF(G25*C25&gt;E25,E25,G25*C25)</f>
        <v>0</v>
      </c>
      <c r="J25" s="6"/>
      <c r="K25" s="16" t="str">
        <f t="shared" si="7"/>
        <v>OK</v>
      </c>
      <c r="L25" s="103">
        <v>42923</v>
      </c>
      <c r="M25" s="22"/>
      <c r="N25" s="22"/>
      <c r="O25" s="22"/>
      <c r="P25" s="22"/>
      <c r="Q25" s="22"/>
      <c r="R25" s="22"/>
      <c r="S25" s="22"/>
      <c r="T25" s="22"/>
      <c r="U25" s="22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</row>
    <row r="26" spans="1:131" s="23" customFormat="1" ht="18" customHeight="1" x14ac:dyDescent="0.15">
      <c r="A26" s="5">
        <v>14</v>
      </c>
      <c r="B26" s="15" t="s">
        <v>91</v>
      </c>
      <c r="C26" s="44">
        <v>100</v>
      </c>
      <c r="D26" s="44"/>
      <c r="E26" s="44">
        <v>100</v>
      </c>
      <c r="F26" s="105" t="s">
        <v>43</v>
      </c>
      <c r="G26" s="45"/>
      <c r="H26" s="18"/>
      <c r="I26" s="81">
        <f>IF(G26=1,G26*C26,0)</f>
        <v>0</v>
      </c>
      <c r="J26" s="6"/>
      <c r="K26" s="16" t="str">
        <f t="shared" ref="K26" si="8">IF((OR(G26=0,G26=1)),"OK","PROBLEM")</f>
        <v>OK</v>
      </c>
      <c r="L26" s="103">
        <v>42923</v>
      </c>
      <c r="M26" s="22"/>
      <c r="N26" s="22"/>
      <c r="O26" s="22"/>
      <c r="P26" s="22"/>
      <c r="Q26" s="22"/>
      <c r="R26" s="22"/>
      <c r="S26" s="22"/>
      <c r="T26" s="22"/>
      <c r="U26" s="22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</row>
    <row r="27" spans="1:131" s="23" customFormat="1" ht="18" customHeight="1" x14ac:dyDescent="0.15">
      <c r="A27" s="5">
        <v>15</v>
      </c>
      <c r="B27" s="15" t="s">
        <v>92</v>
      </c>
      <c r="C27" s="44">
        <v>100</v>
      </c>
      <c r="D27" s="44"/>
      <c r="E27" s="44">
        <v>100</v>
      </c>
      <c r="F27" s="105" t="s">
        <v>43</v>
      </c>
      <c r="G27" s="45"/>
      <c r="H27" s="18"/>
      <c r="I27" s="81">
        <f>IF(G27=1,G27*C27,0)</f>
        <v>0</v>
      </c>
      <c r="J27" s="6"/>
      <c r="K27" s="16" t="str">
        <f t="shared" ref="K27" si="9">IF((OR(G27=0,G27=1)),"OK","PROBLEM")</f>
        <v>OK</v>
      </c>
      <c r="L27" s="103">
        <v>42923</v>
      </c>
      <c r="M27" s="22"/>
      <c r="N27" s="22"/>
      <c r="O27" s="22"/>
      <c r="P27" s="22"/>
      <c r="Q27" s="22"/>
      <c r="R27" s="22"/>
      <c r="S27" s="22"/>
      <c r="T27" s="22"/>
      <c r="U27" s="22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</row>
    <row r="28" spans="1:131" s="23" customFormat="1" ht="18" customHeight="1" x14ac:dyDescent="0.15">
      <c r="A28" s="5">
        <v>16</v>
      </c>
      <c r="B28" s="15" t="s">
        <v>139</v>
      </c>
      <c r="C28" s="62">
        <v>25</v>
      </c>
      <c r="D28" s="62"/>
      <c r="E28" s="44" t="s">
        <v>13</v>
      </c>
      <c r="F28" s="79" t="s">
        <v>140</v>
      </c>
      <c r="G28" s="45"/>
      <c r="H28" s="63"/>
      <c r="I28" s="81">
        <f t="shared" ref="I28:I33" si="10">IF(G28*C28&gt;E28,E28,G28*C28)</f>
        <v>0</v>
      </c>
      <c r="J28" s="6"/>
      <c r="K28" s="16" t="str">
        <f t="shared" ref="K28" si="11">IF(I28&gt;E28,"PROBLEM","OK")</f>
        <v>OK</v>
      </c>
      <c r="L28" s="103">
        <v>42923</v>
      </c>
      <c r="M28" s="22"/>
      <c r="N28" s="22"/>
      <c r="O28" s="22"/>
      <c r="P28" s="22"/>
      <c r="Q28" s="22"/>
      <c r="R28" s="22"/>
      <c r="S28" s="22"/>
      <c r="T28" s="22"/>
      <c r="U28" s="22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</row>
    <row r="29" spans="1:131" s="23" customFormat="1" ht="18" customHeight="1" x14ac:dyDescent="0.15">
      <c r="A29" s="5">
        <v>17</v>
      </c>
      <c r="B29" s="15" t="s">
        <v>152</v>
      </c>
      <c r="C29" s="44">
        <v>75</v>
      </c>
      <c r="D29" s="44"/>
      <c r="E29" s="44" t="s">
        <v>13</v>
      </c>
      <c r="F29" s="79" t="s">
        <v>103</v>
      </c>
      <c r="G29" s="45"/>
      <c r="H29" s="18"/>
      <c r="I29" s="81">
        <f t="shared" si="10"/>
        <v>0</v>
      </c>
      <c r="J29" s="6"/>
      <c r="K29" s="16" t="str">
        <f t="shared" ref="K29" si="12">IF(I29&gt;E29,"PROBLEM","OK")</f>
        <v>OK</v>
      </c>
      <c r="L29" s="103">
        <v>42923</v>
      </c>
      <c r="M29" s="22"/>
      <c r="N29" s="22"/>
      <c r="O29" s="22"/>
      <c r="P29" s="22"/>
      <c r="Q29" s="22"/>
      <c r="R29" s="22"/>
      <c r="S29" s="22"/>
      <c r="T29" s="22"/>
      <c r="U29" s="22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</row>
    <row r="30" spans="1:131" s="23" customFormat="1" ht="18" customHeight="1" x14ac:dyDescent="0.15">
      <c r="A30" s="5">
        <v>18</v>
      </c>
      <c r="B30" s="15" t="s">
        <v>153</v>
      </c>
      <c r="C30" s="44">
        <v>25</v>
      </c>
      <c r="D30" s="44"/>
      <c r="E30" s="44" t="s">
        <v>13</v>
      </c>
      <c r="F30" s="79" t="s">
        <v>112</v>
      </c>
      <c r="G30" s="45"/>
      <c r="H30" s="18"/>
      <c r="I30" s="81">
        <f t="shared" si="10"/>
        <v>0</v>
      </c>
      <c r="J30" s="6"/>
      <c r="K30" s="16" t="str">
        <f t="shared" ref="K30" si="13">IF(I30&gt;E30,"PROBLEM","OK")</f>
        <v>OK</v>
      </c>
      <c r="L30" s="103">
        <v>42923</v>
      </c>
      <c r="M30" s="22"/>
      <c r="N30" s="22"/>
      <c r="O30" s="22"/>
      <c r="P30" s="22"/>
      <c r="Q30" s="22"/>
      <c r="R30" s="22"/>
      <c r="S30" s="22"/>
      <c r="T30" s="22"/>
      <c r="U30" s="22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</row>
    <row r="31" spans="1:131" s="23" customFormat="1" ht="18" customHeight="1" x14ac:dyDescent="0.15">
      <c r="A31" s="5">
        <v>19</v>
      </c>
      <c r="B31" s="15" t="s">
        <v>154</v>
      </c>
      <c r="C31" s="44">
        <v>10</v>
      </c>
      <c r="D31" s="44"/>
      <c r="E31" s="44" t="s">
        <v>13</v>
      </c>
      <c r="F31" s="79" t="s">
        <v>112</v>
      </c>
      <c r="G31" s="45"/>
      <c r="H31" s="18"/>
      <c r="I31" s="81">
        <f t="shared" si="10"/>
        <v>0</v>
      </c>
      <c r="J31" s="6"/>
      <c r="K31" s="16" t="str">
        <f t="shared" ref="K31" si="14">IF(I31&gt;E31,"PROBLEM","OK")</f>
        <v>OK</v>
      </c>
      <c r="L31" s="103">
        <v>42923</v>
      </c>
      <c r="M31" s="22"/>
      <c r="N31" s="22"/>
      <c r="O31" s="22"/>
      <c r="P31" s="22"/>
      <c r="Q31" s="22"/>
      <c r="R31" s="22"/>
      <c r="S31" s="22"/>
      <c r="T31" s="22"/>
      <c r="U31" s="22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</row>
    <row r="32" spans="1:131" s="23" customFormat="1" ht="18" customHeight="1" x14ac:dyDescent="0.15">
      <c r="A32" s="5">
        <v>20</v>
      </c>
      <c r="B32" s="15" t="s">
        <v>93</v>
      </c>
      <c r="C32" s="44">
        <v>40</v>
      </c>
      <c r="D32" s="44"/>
      <c r="E32" s="44" t="s">
        <v>13</v>
      </c>
      <c r="F32" s="79" t="s">
        <v>94</v>
      </c>
      <c r="G32" s="45"/>
      <c r="H32" s="18"/>
      <c r="I32" s="81">
        <f t="shared" si="10"/>
        <v>0</v>
      </c>
      <c r="J32" s="22"/>
      <c r="K32" s="16" t="str">
        <f t="shared" ref="K32" si="15">IF(I32&gt;E32,"PROBLEM","OK")</f>
        <v>OK</v>
      </c>
      <c r="L32" s="103">
        <v>42923</v>
      </c>
      <c r="M32" s="22"/>
      <c r="N32" s="22"/>
      <c r="O32" s="22"/>
      <c r="P32" s="22"/>
      <c r="Q32" s="22"/>
      <c r="R32" s="22"/>
      <c r="S32" s="22"/>
      <c r="T32" s="22"/>
      <c r="U32" s="22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</row>
    <row r="33" spans="1:131" ht="18" customHeight="1" x14ac:dyDescent="0.15">
      <c r="A33" s="5">
        <v>21</v>
      </c>
      <c r="B33" s="15" t="s">
        <v>129</v>
      </c>
      <c r="C33" s="44">
        <v>40</v>
      </c>
      <c r="D33" s="44"/>
      <c r="E33" s="44" t="s">
        <v>13</v>
      </c>
      <c r="F33" s="79" t="s">
        <v>94</v>
      </c>
      <c r="G33" s="45"/>
      <c r="H33" s="18"/>
      <c r="I33" s="81">
        <f t="shared" si="10"/>
        <v>0</v>
      </c>
      <c r="J33" s="22"/>
      <c r="K33" s="16" t="str">
        <f>IF(I33&gt;E33,"PROBLEM","OK")</f>
        <v>OK</v>
      </c>
      <c r="L33" s="103">
        <v>42923</v>
      </c>
    </row>
    <row r="34" spans="1:131" ht="18" customHeight="1" x14ac:dyDescent="0.15">
      <c r="A34" s="6"/>
      <c r="B34" s="65"/>
      <c r="C34" s="53"/>
      <c r="D34" s="53"/>
      <c r="E34" s="54" t="s">
        <v>13</v>
      </c>
      <c r="F34" s="53"/>
      <c r="G34" s="53"/>
      <c r="H34" s="53"/>
      <c r="I34" s="56">
        <f>SUM(I24:I33)</f>
        <v>0</v>
      </c>
      <c r="L34" s="103">
        <v>42923</v>
      </c>
    </row>
    <row r="35" spans="1:131" s="6" customFormat="1" ht="18" customHeight="1" thickBot="1" x14ac:dyDescent="0.2">
      <c r="A35" s="5"/>
      <c r="B35" s="19"/>
      <c r="C35" s="57"/>
      <c r="D35" s="57"/>
      <c r="E35" s="57"/>
      <c r="F35" s="58"/>
      <c r="G35" s="59"/>
      <c r="H35" s="53"/>
      <c r="I35" s="60"/>
      <c r="J35" s="7"/>
      <c r="K35" s="21"/>
      <c r="L35" s="8"/>
      <c r="M35" s="7"/>
      <c r="N35" s="7"/>
      <c r="O35" s="7"/>
      <c r="P35" s="7"/>
      <c r="Q35" s="7"/>
      <c r="R35" s="7"/>
      <c r="S35" s="7"/>
      <c r="T35" s="7"/>
      <c r="U35" s="7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</row>
    <row r="36" spans="1:131" s="14" customFormat="1" ht="18" customHeight="1" thickTop="1" thickBot="1" x14ac:dyDescent="0.2">
      <c r="A36" s="5"/>
      <c r="B36" s="24" t="s">
        <v>19</v>
      </c>
      <c r="C36" s="66" t="s">
        <v>2</v>
      </c>
      <c r="D36" s="66"/>
      <c r="E36" s="66" t="s">
        <v>0</v>
      </c>
      <c r="F36" s="67"/>
      <c r="G36" s="68" t="s">
        <v>3</v>
      </c>
      <c r="H36" s="53"/>
      <c r="I36" s="61"/>
      <c r="J36" s="7"/>
      <c r="K36" s="8"/>
      <c r="L36" s="8"/>
      <c r="M36" s="7"/>
      <c r="N36" s="7"/>
      <c r="O36" s="7"/>
      <c r="P36" s="7"/>
      <c r="Q36" s="7"/>
      <c r="R36" s="7"/>
      <c r="S36" s="7"/>
      <c r="T36" s="7"/>
      <c r="U36" s="7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</row>
    <row r="37" spans="1:131" ht="14" thickTop="1" x14ac:dyDescent="0.15">
      <c r="A37" s="5">
        <v>22</v>
      </c>
      <c r="B37" s="15" t="s">
        <v>104</v>
      </c>
      <c r="C37" s="69">
        <v>200</v>
      </c>
      <c r="D37" s="69"/>
      <c r="E37" s="44">
        <v>200</v>
      </c>
      <c r="F37" s="105" t="s">
        <v>43</v>
      </c>
      <c r="G37" s="45"/>
      <c r="H37" s="18"/>
      <c r="I37" s="112">
        <f>IF(G37=1,G37*C37,0)</f>
        <v>0</v>
      </c>
      <c r="K37" s="16" t="str">
        <f>IF((OR(G37=0,G37=1)),"OK","PROBLEM")</f>
        <v>OK</v>
      </c>
      <c r="L37" s="103">
        <v>42923</v>
      </c>
    </row>
    <row r="38" spans="1:131" ht="24" x14ac:dyDescent="0.15">
      <c r="A38" s="5">
        <v>23</v>
      </c>
      <c r="B38" s="15" t="s">
        <v>130</v>
      </c>
      <c r="C38" s="69" t="s">
        <v>45</v>
      </c>
      <c r="D38" s="69"/>
      <c r="E38" s="44" t="s">
        <v>13</v>
      </c>
      <c r="F38" s="79" t="s">
        <v>15</v>
      </c>
      <c r="G38" s="45"/>
      <c r="H38" s="18"/>
      <c r="I38" s="115">
        <f>(G38/50)*10</f>
        <v>0</v>
      </c>
      <c r="K38" s="16" t="str">
        <f t="shared" ref="K38" si="16">IF(I38&gt;E38,"PROBLEM","OK")</f>
        <v>OK</v>
      </c>
      <c r="L38" s="103">
        <v>42923</v>
      </c>
    </row>
    <row r="39" spans="1:131" ht="18" customHeight="1" x14ac:dyDescent="0.15">
      <c r="A39" s="5">
        <v>24</v>
      </c>
      <c r="B39" s="15" t="s">
        <v>82</v>
      </c>
      <c r="C39" s="44">
        <v>200</v>
      </c>
      <c r="D39" s="44"/>
      <c r="E39" s="44">
        <v>200</v>
      </c>
      <c r="F39" s="105" t="s">
        <v>43</v>
      </c>
      <c r="G39" s="45"/>
      <c r="H39" s="18"/>
      <c r="I39" s="81">
        <f>IF(G39=1,G39*C39,0)</f>
        <v>0</v>
      </c>
      <c r="K39" s="16" t="str">
        <f>IF((OR(G39=0,G39=1)),"OK","PROBLEM")</f>
        <v>OK</v>
      </c>
      <c r="L39" s="103">
        <v>42923</v>
      </c>
    </row>
    <row r="40" spans="1:131" ht="18" customHeight="1" x14ac:dyDescent="0.15">
      <c r="A40" s="5">
        <v>25</v>
      </c>
      <c r="B40" s="15" t="s">
        <v>81</v>
      </c>
      <c r="C40" s="44">
        <v>300</v>
      </c>
      <c r="D40" s="44"/>
      <c r="E40" s="44">
        <v>300</v>
      </c>
      <c r="F40" s="105" t="s">
        <v>43</v>
      </c>
      <c r="G40" s="45"/>
      <c r="H40" s="18"/>
      <c r="I40" s="81">
        <f>IF(G40=1,G40*C40,0)</f>
        <v>0</v>
      </c>
      <c r="K40" s="16" t="str">
        <f>IF((OR(G40=0,G40=1)),"OK","PROBLEM")</f>
        <v>OK</v>
      </c>
      <c r="L40" s="103">
        <v>42923</v>
      </c>
    </row>
    <row r="41" spans="1:131" ht="18" customHeight="1" x14ac:dyDescent="0.15">
      <c r="A41" s="5">
        <v>26</v>
      </c>
      <c r="B41" s="15" t="s">
        <v>80</v>
      </c>
      <c r="C41" s="44">
        <v>50</v>
      </c>
      <c r="D41" s="44"/>
      <c r="E41" s="44" t="s">
        <v>13</v>
      </c>
      <c r="F41" s="79" t="s">
        <v>41</v>
      </c>
      <c r="G41" s="45"/>
      <c r="H41" s="18"/>
      <c r="I41" s="81">
        <f>IF(G41*C41&gt;E41,E41,G41*C41)</f>
        <v>0</v>
      </c>
      <c r="J41" s="22"/>
      <c r="K41" s="16" t="str">
        <f>IF(I41&gt;E41,"PROBLEM","OK")</f>
        <v>OK</v>
      </c>
      <c r="L41" s="103">
        <v>42923</v>
      </c>
    </row>
    <row r="42" spans="1:131" ht="18" customHeight="1" x14ac:dyDescent="0.15">
      <c r="A42" s="5">
        <v>27</v>
      </c>
      <c r="B42" s="106" t="s">
        <v>79</v>
      </c>
      <c r="C42" s="44">
        <v>200</v>
      </c>
      <c r="D42" s="44"/>
      <c r="E42" s="44" t="s">
        <v>13</v>
      </c>
      <c r="F42" s="79" t="s">
        <v>48</v>
      </c>
      <c r="G42" s="45"/>
      <c r="H42" s="18"/>
      <c r="I42" s="81">
        <f>IF(G42*C42&gt;E42,E42,G42*C42)</f>
        <v>0</v>
      </c>
      <c r="J42" s="22"/>
      <c r="K42" s="16" t="str">
        <f t="shared" ref="K42" si="17">IF(I42&gt;E42,"PROBLEM","OK")</f>
        <v>OK</v>
      </c>
      <c r="L42" s="103">
        <v>42923</v>
      </c>
    </row>
    <row r="43" spans="1:131" ht="18" customHeight="1" x14ac:dyDescent="0.15">
      <c r="A43" s="5">
        <v>28</v>
      </c>
      <c r="B43" s="107" t="s">
        <v>76</v>
      </c>
      <c r="C43" s="48">
        <v>250</v>
      </c>
      <c r="D43" s="48"/>
      <c r="E43" s="48">
        <v>500</v>
      </c>
      <c r="F43" s="79" t="s">
        <v>105</v>
      </c>
      <c r="G43" s="45"/>
      <c r="H43" s="18"/>
      <c r="I43" s="81">
        <f>IF(G43*C43&gt;E43,E43,G43*C43)</f>
        <v>0</v>
      </c>
      <c r="J43" s="22"/>
      <c r="K43" s="16" t="str">
        <f t="shared" ref="K43" si="18">IF(I43&gt;E43,"PROBLEM","OK")</f>
        <v>OK</v>
      </c>
      <c r="L43" s="103">
        <v>42923</v>
      </c>
    </row>
    <row r="44" spans="1:131" ht="18" customHeight="1" x14ac:dyDescent="0.15">
      <c r="A44" s="5">
        <v>29</v>
      </c>
      <c r="B44" s="107" t="s">
        <v>131</v>
      </c>
      <c r="C44" s="48">
        <v>25</v>
      </c>
      <c r="D44" s="48"/>
      <c r="E44" s="48">
        <v>25</v>
      </c>
      <c r="F44" s="105" t="s">
        <v>43</v>
      </c>
      <c r="G44" s="45"/>
      <c r="H44" s="18"/>
      <c r="I44" s="81">
        <f>IF(G44=1,G44*C44,0)</f>
        <v>0</v>
      </c>
      <c r="K44" s="16" t="str">
        <f>IF((OR(G44=0,G44=1)),"OK","PROBLEM")</f>
        <v>OK</v>
      </c>
      <c r="L44" s="103">
        <v>42923</v>
      </c>
    </row>
    <row r="45" spans="1:131" ht="18" customHeight="1" x14ac:dyDescent="0.15">
      <c r="A45" s="5">
        <v>30</v>
      </c>
      <c r="B45" s="25" t="s">
        <v>89</v>
      </c>
      <c r="C45" s="48">
        <v>400</v>
      </c>
      <c r="D45" s="48"/>
      <c r="E45" s="44">
        <v>400</v>
      </c>
      <c r="F45" s="105" t="s">
        <v>43</v>
      </c>
      <c r="G45" s="49"/>
      <c r="H45" s="18"/>
      <c r="I45" s="81">
        <f>IF(G45=1,G45*C45,0)</f>
        <v>0</v>
      </c>
      <c r="K45" s="16" t="str">
        <f>IF((OR(G45=0,G45=1)),"OK","PROBLEM")</f>
        <v>OK</v>
      </c>
      <c r="L45" s="103">
        <v>42923</v>
      </c>
    </row>
    <row r="46" spans="1:131" ht="18" customHeight="1" x14ac:dyDescent="0.15">
      <c r="A46" s="5">
        <v>31</v>
      </c>
      <c r="B46" s="25" t="s">
        <v>90</v>
      </c>
      <c r="C46" s="48">
        <v>100</v>
      </c>
      <c r="D46" s="48"/>
      <c r="E46" s="44">
        <v>200</v>
      </c>
      <c r="F46" s="79" t="s">
        <v>49</v>
      </c>
      <c r="G46" s="49"/>
      <c r="H46" s="18"/>
      <c r="I46" s="81">
        <f>IF(G46*C46&gt;E46,E46,G46*C46)</f>
        <v>0</v>
      </c>
      <c r="K46" s="16" t="str">
        <f t="shared" ref="K46:K47" si="19">IF(I46&gt;E46,"PROBLEM","OK")</f>
        <v>OK</v>
      </c>
      <c r="L46" s="103">
        <v>42923</v>
      </c>
    </row>
    <row r="47" spans="1:131" ht="18" customHeight="1" thickBot="1" x14ac:dyDescent="0.2">
      <c r="A47" s="5">
        <v>32</v>
      </c>
      <c r="B47" s="17" t="s">
        <v>65</v>
      </c>
      <c r="C47" s="50">
        <v>50</v>
      </c>
      <c r="D47" s="50"/>
      <c r="E47" s="50">
        <v>200</v>
      </c>
      <c r="F47" s="80" t="s">
        <v>50</v>
      </c>
      <c r="G47" s="64"/>
      <c r="H47" s="18"/>
      <c r="I47" s="114">
        <f>IF(G47*C47&gt;E47,E47,G47*C47)</f>
        <v>0</v>
      </c>
      <c r="K47" s="16" t="str">
        <f t="shared" si="19"/>
        <v>OK</v>
      </c>
      <c r="L47" s="103">
        <v>42923</v>
      </c>
    </row>
    <row r="48" spans="1:131" ht="18" customHeight="1" thickTop="1" x14ac:dyDescent="0.15">
      <c r="A48" s="6"/>
      <c r="B48" s="65"/>
      <c r="C48" s="53"/>
      <c r="D48" s="53"/>
      <c r="E48" s="54" t="s">
        <v>13</v>
      </c>
      <c r="F48" s="53"/>
      <c r="G48" s="53"/>
      <c r="H48" s="53"/>
      <c r="I48" s="56">
        <f>SUM(I37:I47)</f>
        <v>0</v>
      </c>
      <c r="L48" s="103">
        <v>42923</v>
      </c>
    </row>
    <row r="49" spans="1:131" s="6" customFormat="1" ht="18" customHeight="1" thickBot="1" x14ac:dyDescent="0.2">
      <c r="A49" s="5"/>
      <c r="B49" s="19"/>
      <c r="C49" s="57"/>
      <c r="D49" s="57"/>
      <c r="E49" s="57"/>
      <c r="F49" s="58"/>
      <c r="G49" s="59"/>
      <c r="H49" s="53"/>
      <c r="I49" s="60"/>
      <c r="J49" s="7"/>
      <c r="K49" s="21"/>
      <c r="L49" s="8"/>
      <c r="M49" s="7"/>
      <c r="N49" s="7"/>
      <c r="O49" s="7"/>
      <c r="P49" s="7"/>
      <c r="Q49" s="7"/>
      <c r="R49" s="7"/>
      <c r="S49" s="7"/>
      <c r="T49" s="7"/>
      <c r="U49" s="7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</row>
    <row r="50" spans="1:131" s="14" customFormat="1" ht="18" customHeight="1" thickTop="1" thickBot="1" x14ac:dyDescent="0.2">
      <c r="A50" s="5"/>
      <c r="B50" s="12" t="s">
        <v>99</v>
      </c>
      <c r="C50" s="39" t="s">
        <v>2</v>
      </c>
      <c r="D50" s="39"/>
      <c r="E50" s="39" t="s">
        <v>0</v>
      </c>
      <c r="F50" s="40"/>
      <c r="G50" s="41" t="s">
        <v>3</v>
      </c>
      <c r="H50" s="42"/>
      <c r="I50" s="43"/>
      <c r="J50" s="7"/>
      <c r="K50" s="8"/>
      <c r="L50" s="8"/>
      <c r="M50" s="7"/>
      <c r="N50" s="7"/>
      <c r="O50" s="7"/>
      <c r="P50" s="7"/>
      <c r="Q50" s="7"/>
      <c r="R50" s="7"/>
      <c r="S50" s="7"/>
      <c r="T50" s="7"/>
      <c r="U50" s="7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</row>
    <row r="51" spans="1:131" ht="18" customHeight="1" thickTop="1" x14ac:dyDescent="0.15">
      <c r="A51" s="5">
        <v>33</v>
      </c>
      <c r="B51" s="15" t="s">
        <v>70</v>
      </c>
      <c r="C51" s="44">
        <v>200</v>
      </c>
      <c r="D51" s="44"/>
      <c r="E51" s="44">
        <v>200</v>
      </c>
      <c r="F51" s="105" t="s">
        <v>43</v>
      </c>
      <c r="G51" s="45"/>
      <c r="H51" s="18"/>
      <c r="I51" s="112">
        <f>IF(G51=1,G51*C51,0)</f>
        <v>0</v>
      </c>
      <c r="K51" s="16" t="str">
        <f t="shared" ref="K51:K53" si="20">IF((OR(G51=0,G51=1)),"OK","PROBLEM")</f>
        <v>OK</v>
      </c>
      <c r="L51" s="104">
        <v>42923</v>
      </c>
    </row>
    <row r="52" spans="1:131" ht="18" customHeight="1" x14ac:dyDescent="0.15">
      <c r="A52" s="5">
        <v>34</v>
      </c>
      <c r="B52" s="15" t="s">
        <v>9</v>
      </c>
      <c r="C52" s="44">
        <v>200</v>
      </c>
      <c r="D52" s="44"/>
      <c r="E52" s="44">
        <v>200</v>
      </c>
      <c r="F52" s="105" t="s">
        <v>43</v>
      </c>
      <c r="G52" s="45"/>
      <c r="H52" s="18"/>
      <c r="I52" s="81">
        <f>IF(G52=1,G52*C52,0)</f>
        <v>0</v>
      </c>
      <c r="K52" s="16" t="str">
        <f t="shared" si="20"/>
        <v>OK</v>
      </c>
      <c r="L52" s="104">
        <v>42923</v>
      </c>
    </row>
    <row r="53" spans="1:131" ht="18" customHeight="1" x14ac:dyDescent="0.15">
      <c r="A53" s="5">
        <v>35</v>
      </c>
      <c r="B53" s="15" t="s">
        <v>29</v>
      </c>
      <c r="C53" s="44">
        <v>50</v>
      </c>
      <c r="D53" s="44"/>
      <c r="E53" s="44">
        <v>50</v>
      </c>
      <c r="F53" s="105" t="s">
        <v>43</v>
      </c>
      <c r="G53" s="45"/>
      <c r="H53" s="18"/>
      <c r="I53" s="81">
        <f>IF(G53=1,G53*C53,0)</f>
        <v>0</v>
      </c>
      <c r="K53" s="16" t="str">
        <f t="shared" si="20"/>
        <v>OK</v>
      </c>
      <c r="L53" s="104">
        <v>42923</v>
      </c>
    </row>
    <row r="54" spans="1:131" ht="18" customHeight="1" x14ac:dyDescent="0.15">
      <c r="A54" s="5">
        <v>36</v>
      </c>
      <c r="B54" s="15" t="s">
        <v>148</v>
      </c>
      <c r="C54" s="44">
        <v>100</v>
      </c>
      <c r="D54" s="44"/>
      <c r="E54" s="44" t="s">
        <v>13</v>
      </c>
      <c r="F54" s="108" t="s">
        <v>51</v>
      </c>
      <c r="G54" s="45"/>
      <c r="H54" s="18"/>
      <c r="I54" s="81">
        <f>IF(G54*C54&gt;E54,E54,G54*C54)</f>
        <v>0</v>
      </c>
      <c r="J54" s="22"/>
      <c r="K54" s="16" t="str">
        <f t="shared" ref="K54" si="21">IF(I54&gt;E54,"PROBLEM","OK")</f>
        <v>OK</v>
      </c>
      <c r="L54" s="104">
        <v>42923</v>
      </c>
    </row>
    <row r="55" spans="1:131" ht="18" customHeight="1" x14ac:dyDescent="0.15">
      <c r="A55" s="5">
        <v>37</v>
      </c>
      <c r="B55" s="15" t="s">
        <v>30</v>
      </c>
      <c r="C55" s="44">
        <v>15</v>
      </c>
      <c r="D55" s="44"/>
      <c r="E55" s="44">
        <v>150</v>
      </c>
      <c r="F55" s="108" t="s">
        <v>51</v>
      </c>
      <c r="G55" s="45"/>
      <c r="H55" s="18"/>
      <c r="I55" s="81">
        <f>IF(G55*C55&gt;E55,E55,G55*C55)</f>
        <v>0</v>
      </c>
      <c r="K55" s="16" t="str">
        <f t="shared" ref="K55" si="22">IF(I55&gt;E55,"PROBLEM","OK")</f>
        <v>OK</v>
      </c>
      <c r="L55" s="104">
        <v>42923</v>
      </c>
    </row>
    <row r="56" spans="1:131" ht="18" customHeight="1" x14ac:dyDescent="0.15">
      <c r="A56" s="5">
        <v>38</v>
      </c>
      <c r="B56" s="15" t="s">
        <v>116</v>
      </c>
      <c r="C56" s="44">
        <v>150</v>
      </c>
      <c r="D56" s="44"/>
      <c r="E56" s="44">
        <v>150</v>
      </c>
      <c r="F56" s="105" t="s">
        <v>43</v>
      </c>
      <c r="G56" s="45"/>
      <c r="H56" s="18"/>
      <c r="I56" s="81">
        <f>IF(G56=1,G56*C56,0)</f>
        <v>0</v>
      </c>
      <c r="K56" s="16" t="str">
        <f t="shared" ref="K56" si="23">IF((OR(G56=0,G56=1)),"OK","PROBLEM")</f>
        <v>OK</v>
      </c>
      <c r="L56" s="104">
        <v>42923</v>
      </c>
    </row>
    <row r="57" spans="1:131" ht="18" customHeight="1" x14ac:dyDescent="0.15">
      <c r="A57" s="5">
        <v>39</v>
      </c>
      <c r="B57" s="15" t="s">
        <v>100</v>
      </c>
      <c r="C57" s="44">
        <v>50</v>
      </c>
      <c r="D57" s="44"/>
      <c r="E57" s="44" t="s">
        <v>13</v>
      </c>
      <c r="F57" s="108" t="s">
        <v>51</v>
      </c>
      <c r="G57" s="45"/>
      <c r="H57" s="18"/>
      <c r="I57" s="81">
        <f>IF(G57*C57&gt;E57,E57,G57*C57)</f>
        <v>0</v>
      </c>
      <c r="K57" s="16" t="str">
        <f t="shared" ref="K57" si="24">IF(I57&gt;E57,"PROBLEM","OK")</f>
        <v>OK</v>
      </c>
      <c r="L57" s="104">
        <v>42923</v>
      </c>
    </row>
    <row r="58" spans="1:131" ht="18" customHeight="1" x14ac:dyDescent="0.15">
      <c r="A58" s="5">
        <v>40</v>
      </c>
      <c r="B58" s="15" t="s">
        <v>101</v>
      </c>
      <c r="C58" s="44">
        <v>50</v>
      </c>
      <c r="D58" s="44"/>
      <c r="E58" s="44" t="s">
        <v>13</v>
      </c>
      <c r="F58" s="108" t="s">
        <v>51</v>
      </c>
      <c r="G58" s="45"/>
      <c r="H58" s="18"/>
      <c r="I58" s="81">
        <f>IF(G58*C58&gt;E58,E58,G58*C58)</f>
        <v>0</v>
      </c>
      <c r="K58" s="16" t="str">
        <f t="shared" ref="K58" si="25">IF(I58&gt;E58,"PROBLEM","OK")</f>
        <v>OK</v>
      </c>
      <c r="L58" s="104">
        <v>42923</v>
      </c>
    </row>
    <row r="59" spans="1:131" ht="18" customHeight="1" x14ac:dyDescent="0.15">
      <c r="A59" s="5">
        <v>41</v>
      </c>
      <c r="B59" s="15" t="s">
        <v>88</v>
      </c>
      <c r="C59" s="44">
        <v>75</v>
      </c>
      <c r="D59" s="44"/>
      <c r="E59" s="44">
        <v>300</v>
      </c>
      <c r="F59" s="108" t="s">
        <v>51</v>
      </c>
      <c r="G59" s="45"/>
      <c r="H59" s="18"/>
      <c r="I59" s="81">
        <f>IF(G59*C59&gt;E59,E59,G59*C59)</f>
        <v>0</v>
      </c>
      <c r="K59" s="16" t="str">
        <f t="shared" ref="K59" si="26">IF(I59&gt;E59,"PROBLEM","OK")</f>
        <v>OK</v>
      </c>
      <c r="L59" s="104">
        <v>42923</v>
      </c>
    </row>
    <row r="60" spans="1:131" ht="18" customHeight="1" thickBot="1" x14ac:dyDescent="0.2">
      <c r="A60" s="5">
        <v>42</v>
      </c>
      <c r="B60" s="17" t="s">
        <v>46</v>
      </c>
      <c r="C60" s="50">
        <v>150</v>
      </c>
      <c r="D60" s="50"/>
      <c r="E60" s="50">
        <v>150</v>
      </c>
      <c r="F60" s="80" t="s">
        <v>44</v>
      </c>
      <c r="G60" s="64"/>
      <c r="H60" s="18"/>
      <c r="I60" s="114">
        <f>IF(G60=1,G60*C60,0)</f>
        <v>0</v>
      </c>
      <c r="K60" s="16" t="str">
        <f t="shared" ref="K60" si="27">IF((OR(G60=0,G60=1)),"OK","PROBLEM")</f>
        <v>OK</v>
      </c>
      <c r="L60" s="104">
        <v>42923</v>
      </c>
    </row>
    <row r="61" spans="1:131" ht="18" customHeight="1" thickTop="1" x14ac:dyDescent="0.15">
      <c r="A61" s="6"/>
      <c r="B61" s="65"/>
      <c r="C61" s="53"/>
      <c r="D61" s="53"/>
      <c r="E61" s="54" t="s">
        <v>13</v>
      </c>
      <c r="F61" s="53"/>
      <c r="G61" s="53"/>
      <c r="H61" s="53"/>
      <c r="I61" s="56">
        <f>SUM(I51:I60)</f>
        <v>0</v>
      </c>
      <c r="L61" s="104">
        <v>42923</v>
      </c>
    </row>
    <row r="62" spans="1:131" s="6" customFormat="1" ht="18" customHeight="1" thickBot="1" x14ac:dyDescent="0.2">
      <c r="A62" s="5"/>
      <c r="B62" s="19"/>
      <c r="C62" s="57"/>
      <c r="D62" s="57"/>
      <c r="E62" s="57"/>
      <c r="F62" s="58"/>
      <c r="G62" s="59"/>
      <c r="H62" s="53"/>
      <c r="I62" s="60"/>
      <c r="J62" s="7"/>
      <c r="K62" s="21"/>
      <c r="L62" s="8"/>
      <c r="M62" s="7"/>
      <c r="N62" s="7"/>
      <c r="O62" s="7"/>
      <c r="P62" s="7"/>
      <c r="Q62" s="7"/>
      <c r="R62" s="7"/>
      <c r="S62" s="7"/>
      <c r="T62" s="7"/>
      <c r="U62" s="7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</row>
    <row r="63" spans="1:131" s="14" customFormat="1" ht="18" customHeight="1" thickTop="1" thickBot="1" x14ac:dyDescent="0.2">
      <c r="A63" s="5"/>
      <c r="B63" s="12" t="s">
        <v>111</v>
      </c>
      <c r="C63" s="70" t="s">
        <v>2</v>
      </c>
      <c r="D63" s="70"/>
      <c r="E63" s="70" t="s">
        <v>0</v>
      </c>
      <c r="F63" s="71"/>
      <c r="G63" s="41" t="s">
        <v>3</v>
      </c>
      <c r="H63" s="42"/>
      <c r="I63" s="53"/>
      <c r="J63" s="6"/>
      <c r="K63" s="16"/>
      <c r="L63" s="16"/>
      <c r="M63" s="6"/>
      <c r="N63" s="6"/>
      <c r="O63" s="6"/>
      <c r="P63" s="6"/>
      <c r="Q63" s="6"/>
      <c r="R63" s="6"/>
      <c r="S63" s="6"/>
      <c r="T63" s="6"/>
      <c r="U63" s="6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</row>
    <row r="64" spans="1:131" s="14" customFormat="1" ht="18" customHeight="1" thickTop="1" x14ac:dyDescent="0.15">
      <c r="A64" s="5">
        <v>43</v>
      </c>
      <c r="B64" s="109" t="s">
        <v>87</v>
      </c>
      <c r="C64" s="44">
        <v>100</v>
      </c>
      <c r="D64" s="44"/>
      <c r="E64" s="44">
        <v>200</v>
      </c>
      <c r="F64" s="79" t="s">
        <v>132</v>
      </c>
      <c r="G64" s="45"/>
      <c r="H64" s="18"/>
      <c r="I64" s="112">
        <f>IF(G64*C64&gt;E64,E64,G64*C64)</f>
        <v>0</v>
      </c>
      <c r="J64" s="6"/>
      <c r="K64" s="16" t="str">
        <f t="shared" ref="K64" si="28">IF(I64&gt;E64,"PROBLEM","OK")</f>
        <v>OK</v>
      </c>
      <c r="L64" s="104">
        <v>42923</v>
      </c>
      <c r="M64" s="6"/>
      <c r="N64" s="6"/>
      <c r="O64" s="6"/>
      <c r="P64" s="6"/>
      <c r="Q64" s="6"/>
      <c r="R64" s="6"/>
      <c r="S64" s="6"/>
      <c r="T64" s="6"/>
      <c r="U64" s="6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</row>
    <row r="65" spans="1:131" s="14" customFormat="1" ht="18" customHeight="1" x14ac:dyDescent="0.15">
      <c r="A65" s="5">
        <v>44</v>
      </c>
      <c r="B65" s="86" t="s">
        <v>34</v>
      </c>
      <c r="C65" s="44">
        <v>200</v>
      </c>
      <c r="D65" s="44"/>
      <c r="E65" s="44">
        <v>600</v>
      </c>
      <c r="F65" s="79" t="s">
        <v>52</v>
      </c>
      <c r="G65" s="45"/>
      <c r="H65" s="18"/>
      <c r="I65" s="81">
        <f>IF(G65*C65&gt;E65,E65,G65*C65)</f>
        <v>0</v>
      </c>
      <c r="J65" s="6"/>
      <c r="K65" s="16" t="str">
        <f t="shared" ref="K65:K66" si="29">IF(I65&gt;E65,"PROBLEM","OK")</f>
        <v>OK</v>
      </c>
      <c r="L65" s="104">
        <v>42923</v>
      </c>
      <c r="M65" s="6"/>
      <c r="N65" s="6"/>
      <c r="O65" s="6"/>
      <c r="P65" s="6"/>
      <c r="Q65" s="6"/>
      <c r="R65" s="6"/>
      <c r="S65" s="6"/>
      <c r="T65" s="6"/>
      <c r="U65" s="6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</row>
    <row r="66" spans="1:131" ht="18" customHeight="1" x14ac:dyDescent="0.15">
      <c r="A66" s="5">
        <v>45</v>
      </c>
      <c r="B66" s="15" t="s">
        <v>40</v>
      </c>
      <c r="C66" s="44">
        <v>100</v>
      </c>
      <c r="D66" s="44"/>
      <c r="E66" s="44" t="s">
        <v>13</v>
      </c>
      <c r="F66" s="79" t="s">
        <v>53</v>
      </c>
      <c r="G66" s="45"/>
      <c r="H66" s="18"/>
      <c r="I66" s="81">
        <f>IF(G66*C66&gt;E66,E66,G66*C66)</f>
        <v>0</v>
      </c>
      <c r="J66" s="22"/>
      <c r="K66" s="16" t="str">
        <f t="shared" si="29"/>
        <v>OK</v>
      </c>
      <c r="L66" s="104">
        <v>42923</v>
      </c>
    </row>
    <row r="67" spans="1:131" ht="18" customHeight="1" x14ac:dyDescent="0.15">
      <c r="A67" s="5">
        <v>46</v>
      </c>
      <c r="B67" s="25" t="s">
        <v>83</v>
      </c>
      <c r="C67" s="48">
        <v>0</v>
      </c>
      <c r="D67" s="48"/>
      <c r="E67" s="44" t="s">
        <v>13</v>
      </c>
      <c r="F67" s="110" t="s">
        <v>84</v>
      </c>
      <c r="G67" s="49"/>
      <c r="H67" s="18"/>
      <c r="I67" s="81">
        <f>IF(G67*C67&gt;E67,E67,G67*C67)</f>
        <v>0</v>
      </c>
      <c r="J67" s="22"/>
      <c r="K67" s="16" t="str">
        <f t="shared" ref="K67" si="30">IF(I67&gt;E67,"PROBLEM","OK")</f>
        <v>OK</v>
      </c>
      <c r="L67" s="104">
        <v>42923</v>
      </c>
    </row>
    <row r="68" spans="1:131" ht="18" customHeight="1" thickBot="1" x14ac:dyDescent="0.2">
      <c r="A68" s="5">
        <v>47</v>
      </c>
      <c r="B68" s="17" t="s">
        <v>32</v>
      </c>
      <c r="C68" s="50">
        <v>200</v>
      </c>
      <c r="D68" s="50"/>
      <c r="E68" s="50">
        <v>200</v>
      </c>
      <c r="F68" s="80" t="s">
        <v>44</v>
      </c>
      <c r="G68" s="64"/>
      <c r="H68" s="18"/>
      <c r="I68" s="114">
        <f>IF(G68=1,G68*C68,0)</f>
        <v>0</v>
      </c>
      <c r="K68" s="16" t="str">
        <f t="shared" ref="K68" si="31">IF((OR(G68=0,G68=1)),"OK","PROBLEM")</f>
        <v>OK</v>
      </c>
      <c r="L68" s="104">
        <v>42923</v>
      </c>
    </row>
    <row r="69" spans="1:131" ht="18" customHeight="1" thickTop="1" x14ac:dyDescent="0.15">
      <c r="A69" s="6"/>
      <c r="B69" s="65"/>
      <c r="C69" s="53"/>
      <c r="D69" s="53"/>
      <c r="E69" s="54" t="s">
        <v>13</v>
      </c>
      <c r="F69" s="53"/>
      <c r="G69" s="53"/>
      <c r="H69" s="53"/>
      <c r="I69" s="56">
        <f>SUM(I64:I68)</f>
        <v>0</v>
      </c>
      <c r="L69" s="104">
        <v>42923</v>
      </c>
    </row>
    <row r="70" spans="1:131" ht="18" customHeight="1" thickBot="1" x14ac:dyDescent="0.2">
      <c r="A70" s="6"/>
      <c r="B70" s="65"/>
      <c r="C70" s="72"/>
      <c r="D70" s="72"/>
      <c r="E70" s="72"/>
      <c r="F70" s="53"/>
      <c r="G70" s="53"/>
      <c r="H70" s="53"/>
      <c r="I70" s="43"/>
    </row>
    <row r="71" spans="1:131" s="14" customFormat="1" ht="18" customHeight="1" thickTop="1" thickBot="1" x14ac:dyDescent="0.2">
      <c r="A71" s="5"/>
      <c r="B71" s="12" t="s">
        <v>20</v>
      </c>
      <c r="C71" s="39" t="s">
        <v>2</v>
      </c>
      <c r="D71" s="39"/>
      <c r="E71" s="39" t="s">
        <v>0</v>
      </c>
      <c r="F71" s="40"/>
      <c r="G71" s="41" t="s">
        <v>3</v>
      </c>
      <c r="H71" s="53"/>
      <c r="I71" s="61"/>
      <c r="J71" s="7"/>
      <c r="K71" s="16"/>
      <c r="L71" s="8"/>
      <c r="M71" s="7"/>
      <c r="N71" s="7"/>
      <c r="O71" s="7"/>
      <c r="P71" s="7"/>
      <c r="Q71" s="7"/>
      <c r="R71" s="7"/>
      <c r="S71" s="7"/>
      <c r="T71" s="7"/>
      <c r="U71" s="7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</row>
    <row r="72" spans="1:131" ht="18" customHeight="1" thickTop="1" x14ac:dyDescent="0.15">
      <c r="A72" s="5">
        <v>48</v>
      </c>
      <c r="B72" s="15" t="s">
        <v>85</v>
      </c>
      <c r="C72" s="44">
        <v>200</v>
      </c>
      <c r="D72" s="44"/>
      <c r="E72" s="44">
        <v>200</v>
      </c>
      <c r="F72" s="105" t="s">
        <v>43</v>
      </c>
      <c r="G72" s="45"/>
      <c r="H72" s="18"/>
      <c r="I72" s="112">
        <f t="shared" ref="I72:I81" si="32">IF(G72=1,G72*C72,0)</f>
        <v>0</v>
      </c>
      <c r="K72" s="16" t="str">
        <f t="shared" ref="K72:K81" si="33">IF((OR(G72=0,G72=1)),"OK","PROBLEM")</f>
        <v>OK</v>
      </c>
      <c r="L72" s="104">
        <v>42923</v>
      </c>
    </row>
    <row r="73" spans="1:131" ht="18" customHeight="1" x14ac:dyDescent="0.15">
      <c r="A73" s="5">
        <v>49</v>
      </c>
      <c r="B73" s="15" t="s">
        <v>74</v>
      </c>
      <c r="C73" s="44">
        <v>200</v>
      </c>
      <c r="D73" s="44"/>
      <c r="E73" s="44">
        <v>200</v>
      </c>
      <c r="F73" s="105" t="s">
        <v>43</v>
      </c>
      <c r="G73" s="45"/>
      <c r="H73" s="18"/>
      <c r="I73" s="81">
        <f t="shared" si="32"/>
        <v>0</v>
      </c>
      <c r="K73" s="16" t="str">
        <f t="shared" si="33"/>
        <v>OK</v>
      </c>
      <c r="L73" s="104">
        <v>42923</v>
      </c>
    </row>
    <row r="74" spans="1:131" ht="18" customHeight="1" x14ac:dyDescent="0.15">
      <c r="A74" s="5">
        <v>50</v>
      </c>
      <c r="B74" s="15" t="s">
        <v>75</v>
      </c>
      <c r="C74" s="44">
        <v>200</v>
      </c>
      <c r="D74" s="44"/>
      <c r="E74" s="44">
        <v>200</v>
      </c>
      <c r="F74" s="105" t="s">
        <v>43</v>
      </c>
      <c r="G74" s="45"/>
      <c r="H74" s="18"/>
      <c r="I74" s="81">
        <f t="shared" si="32"/>
        <v>0</v>
      </c>
      <c r="K74" s="16" t="str">
        <f t="shared" si="33"/>
        <v>OK</v>
      </c>
      <c r="L74" s="104">
        <v>42923</v>
      </c>
    </row>
    <row r="75" spans="1:131" ht="18" customHeight="1" x14ac:dyDescent="0.15">
      <c r="A75" s="5">
        <v>51</v>
      </c>
      <c r="B75" s="15" t="s">
        <v>66</v>
      </c>
      <c r="C75" s="44">
        <v>50</v>
      </c>
      <c r="D75" s="44"/>
      <c r="E75" s="44">
        <v>50</v>
      </c>
      <c r="F75" s="105" t="s">
        <v>43</v>
      </c>
      <c r="G75" s="45"/>
      <c r="H75" s="18"/>
      <c r="I75" s="81">
        <f t="shared" si="32"/>
        <v>0</v>
      </c>
      <c r="K75" s="16" t="str">
        <f t="shared" si="33"/>
        <v>OK</v>
      </c>
      <c r="L75" s="104">
        <v>42923</v>
      </c>
    </row>
    <row r="76" spans="1:131" ht="18" customHeight="1" x14ac:dyDescent="0.15">
      <c r="A76" s="5">
        <v>52</v>
      </c>
      <c r="B76" s="15" t="s">
        <v>67</v>
      </c>
      <c r="C76" s="44">
        <v>50</v>
      </c>
      <c r="D76" s="44"/>
      <c r="E76" s="44">
        <v>50</v>
      </c>
      <c r="F76" s="105" t="s">
        <v>43</v>
      </c>
      <c r="G76" s="45"/>
      <c r="H76" s="18"/>
      <c r="I76" s="81">
        <f t="shared" si="32"/>
        <v>0</v>
      </c>
      <c r="K76" s="16" t="str">
        <f t="shared" si="33"/>
        <v>OK</v>
      </c>
      <c r="L76" s="104">
        <v>42923</v>
      </c>
    </row>
    <row r="77" spans="1:131" ht="18" customHeight="1" x14ac:dyDescent="0.15">
      <c r="A77" s="5">
        <v>53</v>
      </c>
      <c r="B77" s="15" t="s">
        <v>155</v>
      </c>
      <c r="C77" s="44">
        <v>200</v>
      </c>
      <c r="D77" s="44"/>
      <c r="E77" s="44">
        <v>200</v>
      </c>
      <c r="F77" s="105" t="s">
        <v>43</v>
      </c>
      <c r="G77" s="45"/>
      <c r="H77" s="18"/>
      <c r="I77" s="81">
        <f t="shared" si="32"/>
        <v>0</v>
      </c>
      <c r="K77" s="16" t="str">
        <f t="shared" si="33"/>
        <v>OK</v>
      </c>
      <c r="L77" s="104">
        <v>42923</v>
      </c>
    </row>
    <row r="78" spans="1:131" ht="18" customHeight="1" x14ac:dyDescent="0.15">
      <c r="A78" s="5">
        <v>54</v>
      </c>
      <c r="B78" s="15" t="s">
        <v>72</v>
      </c>
      <c r="C78" s="44">
        <v>200</v>
      </c>
      <c r="D78" s="44"/>
      <c r="E78" s="44">
        <v>200</v>
      </c>
      <c r="F78" s="105" t="s">
        <v>43</v>
      </c>
      <c r="G78" s="45"/>
      <c r="H78" s="18"/>
      <c r="I78" s="81">
        <f t="shared" si="32"/>
        <v>0</v>
      </c>
      <c r="K78" s="16" t="str">
        <f t="shared" si="33"/>
        <v>OK</v>
      </c>
      <c r="L78" s="104">
        <v>42923</v>
      </c>
    </row>
    <row r="79" spans="1:131" ht="18" customHeight="1" x14ac:dyDescent="0.15">
      <c r="A79" s="5">
        <v>55</v>
      </c>
      <c r="B79" s="15" t="s">
        <v>133</v>
      </c>
      <c r="C79" s="44">
        <v>0</v>
      </c>
      <c r="D79" s="44"/>
      <c r="E79" s="44">
        <v>50</v>
      </c>
      <c r="F79" s="105" t="s">
        <v>43</v>
      </c>
      <c r="G79" s="45"/>
      <c r="H79" s="18"/>
      <c r="I79" s="81">
        <f t="shared" si="32"/>
        <v>0</v>
      </c>
      <c r="K79" s="16" t="str">
        <f t="shared" si="33"/>
        <v>OK</v>
      </c>
      <c r="L79" s="104">
        <v>42923</v>
      </c>
    </row>
    <row r="80" spans="1:131" ht="18" customHeight="1" x14ac:dyDescent="0.15">
      <c r="A80" s="5">
        <v>56</v>
      </c>
      <c r="B80" s="15" t="s">
        <v>38</v>
      </c>
      <c r="C80" s="44">
        <v>200</v>
      </c>
      <c r="D80" s="44"/>
      <c r="E80" s="44">
        <v>200</v>
      </c>
      <c r="F80" s="105" t="s">
        <v>43</v>
      </c>
      <c r="G80" s="45"/>
      <c r="H80" s="18"/>
      <c r="I80" s="81">
        <f t="shared" si="32"/>
        <v>0</v>
      </c>
      <c r="K80" s="16" t="str">
        <f t="shared" si="33"/>
        <v>OK</v>
      </c>
      <c r="L80" s="104">
        <v>42923</v>
      </c>
    </row>
    <row r="81" spans="1:12" ht="18" customHeight="1" x14ac:dyDescent="0.15">
      <c r="A81" s="5">
        <v>57</v>
      </c>
      <c r="B81" s="15" t="s">
        <v>39</v>
      </c>
      <c r="C81" s="48">
        <v>100</v>
      </c>
      <c r="D81" s="48"/>
      <c r="E81" s="44">
        <v>100</v>
      </c>
      <c r="F81" s="105" t="s">
        <v>43</v>
      </c>
      <c r="G81" s="45"/>
      <c r="H81" s="18"/>
      <c r="I81" s="81">
        <f t="shared" si="32"/>
        <v>0</v>
      </c>
      <c r="K81" s="16" t="str">
        <f t="shared" si="33"/>
        <v>OK</v>
      </c>
      <c r="L81" s="104">
        <v>42923</v>
      </c>
    </row>
    <row r="82" spans="1:12" ht="18" customHeight="1" x14ac:dyDescent="0.15">
      <c r="A82" s="5">
        <v>58</v>
      </c>
      <c r="B82" s="25" t="s">
        <v>86</v>
      </c>
      <c r="C82" s="48">
        <v>100</v>
      </c>
      <c r="D82" s="48"/>
      <c r="E82" s="44">
        <v>200</v>
      </c>
      <c r="F82" s="79" t="s">
        <v>134</v>
      </c>
      <c r="G82" s="49"/>
      <c r="H82" s="18"/>
      <c r="I82" s="81">
        <f>IF(G82*C82&gt;E82,E82,G82*C82)</f>
        <v>0</v>
      </c>
      <c r="J82" s="22"/>
      <c r="K82" s="16" t="str">
        <f t="shared" ref="K82" si="34">IF(I82&gt;E82,"PROBLEM","OK")</f>
        <v>OK</v>
      </c>
      <c r="L82" s="104">
        <v>42923</v>
      </c>
    </row>
    <row r="83" spans="1:12" ht="18" customHeight="1" x14ac:dyDescent="0.15">
      <c r="A83" s="5">
        <v>59</v>
      </c>
      <c r="B83" s="25" t="s">
        <v>117</v>
      </c>
      <c r="C83" s="48">
        <v>200</v>
      </c>
      <c r="D83" s="48"/>
      <c r="E83" s="48">
        <v>400</v>
      </c>
      <c r="F83" s="79" t="s">
        <v>134</v>
      </c>
      <c r="G83" s="49"/>
      <c r="H83" s="18"/>
      <c r="I83" s="81">
        <f>IF(G83*C83&gt;E83,E83,G83*C83)</f>
        <v>0</v>
      </c>
      <c r="J83" s="22"/>
      <c r="K83" s="16" t="str">
        <f t="shared" ref="K83" si="35">IF(I83&gt;E83,"PROBLEM","OK")</f>
        <v>OK</v>
      </c>
      <c r="L83" s="104">
        <v>42923</v>
      </c>
    </row>
    <row r="84" spans="1:12" ht="18" customHeight="1" x14ac:dyDescent="0.15">
      <c r="A84" s="5">
        <v>60</v>
      </c>
      <c r="B84" s="25" t="s">
        <v>118</v>
      </c>
      <c r="C84" s="48">
        <v>75</v>
      </c>
      <c r="D84" s="48"/>
      <c r="E84" s="48">
        <v>75</v>
      </c>
      <c r="F84" s="105" t="s">
        <v>43</v>
      </c>
      <c r="G84" s="49"/>
      <c r="H84" s="18"/>
      <c r="I84" s="81">
        <f t="shared" ref="I84:I90" si="36">IF(G84=1,G84*C84,0)</f>
        <v>0</v>
      </c>
      <c r="K84" s="16" t="str">
        <f t="shared" ref="K84:K90" si="37">IF((OR(G84=0,G84=1)),"OK","PROBLEM")</f>
        <v>OK</v>
      </c>
      <c r="L84" s="104">
        <v>42923</v>
      </c>
    </row>
    <row r="85" spans="1:12" ht="18" customHeight="1" x14ac:dyDescent="0.15">
      <c r="A85" s="5">
        <v>61</v>
      </c>
      <c r="B85" s="25" t="s">
        <v>141</v>
      </c>
      <c r="C85" s="48">
        <v>125</v>
      </c>
      <c r="D85" s="48"/>
      <c r="E85" s="48">
        <v>125</v>
      </c>
      <c r="F85" s="105" t="s">
        <v>43</v>
      </c>
      <c r="G85" s="49"/>
      <c r="H85" s="18"/>
      <c r="I85" s="81">
        <f t="shared" si="36"/>
        <v>0</v>
      </c>
      <c r="K85" s="16" t="str">
        <f t="shared" si="37"/>
        <v>OK</v>
      </c>
      <c r="L85" s="104">
        <v>42923</v>
      </c>
    </row>
    <row r="86" spans="1:12" ht="18" customHeight="1" x14ac:dyDescent="0.15">
      <c r="A86" s="5">
        <v>62</v>
      </c>
      <c r="B86" s="25" t="s">
        <v>156</v>
      </c>
      <c r="C86" s="48">
        <v>50</v>
      </c>
      <c r="D86" s="48"/>
      <c r="E86" s="48">
        <v>50</v>
      </c>
      <c r="F86" s="105" t="s">
        <v>43</v>
      </c>
      <c r="G86" s="49"/>
      <c r="H86" s="18"/>
      <c r="I86" s="81">
        <f t="shared" si="36"/>
        <v>0</v>
      </c>
      <c r="K86" s="16" t="str">
        <f t="shared" si="37"/>
        <v>OK</v>
      </c>
      <c r="L86" s="104">
        <v>42923</v>
      </c>
    </row>
    <row r="87" spans="1:12" ht="18" customHeight="1" x14ac:dyDescent="0.15">
      <c r="A87" s="5">
        <v>63</v>
      </c>
      <c r="B87" s="25" t="s">
        <v>157</v>
      </c>
      <c r="C87" s="48">
        <v>200</v>
      </c>
      <c r="D87" s="48"/>
      <c r="E87" s="48">
        <v>200</v>
      </c>
      <c r="F87" s="105" t="s">
        <v>43</v>
      </c>
      <c r="G87" s="49"/>
      <c r="H87" s="18"/>
      <c r="I87" s="81">
        <f t="shared" si="36"/>
        <v>0</v>
      </c>
      <c r="K87" s="16" t="str">
        <f t="shared" si="37"/>
        <v>OK</v>
      </c>
      <c r="L87" s="104">
        <v>42923</v>
      </c>
    </row>
    <row r="88" spans="1:12" ht="18" customHeight="1" x14ac:dyDescent="0.15">
      <c r="A88" s="5">
        <v>64</v>
      </c>
      <c r="B88" s="25" t="s">
        <v>158</v>
      </c>
      <c r="C88" s="48">
        <v>200</v>
      </c>
      <c r="D88" s="48"/>
      <c r="E88" s="48">
        <v>200</v>
      </c>
      <c r="F88" s="105" t="s">
        <v>43</v>
      </c>
      <c r="G88" s="49"/>
      <c r="H88" s="18"/>
      <c r="I88" s="81">
        <f t="shared" si="36"/>
        <v>0</v>
      </c>
      <c r="K88" s="16" t="str">
        <f t="shared" si="37"/>
        <v>OK</v>
      </c>
      <c r="L88" s="104">
        <v>42923</v>
      </c>
    </row>
    <row r="89" spans="1:12" ht="18" customHeight="1" x14ac:dyDescent="0.15">
      <c r="A89" s="5">
        <v>65</v>
      </c>
      <c r="B89" s="25" t="s">
        <v>159</v>
      </c>
      <c r="C89" s="48">
        <v>200</v>
      </c>
      <c r="D89" s="48"/>
      <c r="E89" s="48">
        <v>200</v>
      </c>
      <c r="F89" s="105" t="s">
        <v>43</v>
      </c>
      <c r="G89" s="49"/>
      <c r="H89" s="18"/>
      <c r="I89" s="81">
        <f t="shared" si="36"/>
        <v>0</v>
      </c>
      <c r="K89" s="16" t="str">
        <f t="shared" si="37"/>
        <v>OK</v>
      </c>
      <c r="L89" s="104">
        <v>42923</v>
      </c>
    </row>
    <row r="90" spans="1:12" ht="18" customHeight="1" x14ac:dyDescent="0.15">
      <c r="A90" s="5">
        <v>66</v>
      </c>
      <c r="B90" s="25" t="s">
        <v>160</v>
      </c>
      <c r="C90" s="48">
        <v>200</v>
      </c>
      <c r="D90" s="48"/>
      <c r="E90" s="48">
        <v>200</v>
      </c>
      <c r="F90" s="105" t="s">
        <v>43</v>
      </c>
      <c r="G90" s="49"/>
      <c r="H90" s="18"/>
      <c r="I90" s="81">
        <f t="shared" si="36"/>
        <v>0</v>
      </c>
      <c r="K90" s="16" t="str">
        <f t="shared" si="37"/>
        <v>OK</v>
      </c>
      <c r="L90" s="104">
        <v>42923</v>
      </c>
    </row>
    <row r="91" spans="1:12" ht="18" customHeight="1" x14ac:dyDescent="0.15">
      <c r="A91" s="5">
        <v>67</v>
      </c>
      <c r="B91" s="25" t="s">
        <v>135</v>
      </c>
      <c r="C91" s="48">
        <v>150</v>
      </c>
      <c r="D91" s="48"/>
      <c r="E91" s="48" t="s">
        <v>13</v>
      </c>
      <c r="F91" s="79" t="s">
        <v>136</v>
      </c>
      <c r="G91" s="49"/>
      <c r="H91" s="18"/>
      <c r="I91" s="81">
        <f>IF(G91*C91&gt;E91,E91,G91*C91)</f>
        <v>0</v>
      </c>
      <c r="J91" s="22"/>
      <c r="K91" s="16" t="str">
        <f t="shared" ref="K91" si="38">IF(I91&gt;E91,"PROBLEM","OK")</f>
        <v>OK</v>
      </c>
      <c r="L91" s="104">
        <v>42923</v>
      </c>
    </row>
    <row r="92" spans="1:12" ht="18" customHeight="1" x14ac:dyDescent="0.15">
      <c r="A92" s="5">
        <v>68</v>
      </c>
      <c r="B92" s="25" t="s">
        <v>142</v>
      </c>
      <c r="C92" s="48">
        <v>100</v>
      </c>
      <c r="D92" s="48"/>
      <c r="E92" s="48" t="s">
        <v>13</v>
      </c>
      <c r="F92" s="79" t="s">
        <v>54</v>
      </c>
      <c r="G92" s="49"/>
      <c r="H92" s="18"/>
      <c r="I92" s="81">
        <f>IF(G92*C92&gt;E92,E92,G92*C92)</f>
        <v>0</v>
      </c>
      <c r="J92" s="22"/>
      <c r="K92" s="16" t="str">
        <f t="shared" ref="K92" si="39">IF(I92&gt;E92,"PROBLEM","OK")</f>
        <v>OK</v>
      </c>
      <c r="L92" s="104">
        <v>42923</v>
      </c>
    </row>
    <row r="93" spans="1:12" ht="18" customHeight="1" x14ac:dyDescent="0.15">
      <c r="A93" s="5">
        <v>69</v>
      </c>
      <c r="B93" s="25" t="s">
        <v>123</v>
      </c>
      <c r="C93" s="48">
        <v>150</v>
      </c>
      <c r="D93" s="48"/>
      <c r="E93" s="48">
        <v>150</v>
      </c>
      <c r="F93" s="105" t="s">
        <v>43</v>
      </c>
      <c r="G93" s="49"/>
      <c r="H93" s="18"/>
      <c r="I93" s="81">
        <f t="shared" ref="I93:I95" si="40">IF(G93=1,G93*C93,0)</f>
        <v>0</v>
      </c>
      <c r="K93" s="16" t="str">
        <f t="shared" ref="K93:K95" si="41">IF((OR(G93=0,G93=1)),"OK","PROBLEM")</f>
        <v>OK</v>
      </c>
      <c r="L93" s="104">
        <v>42923</v>
      </c>
    </row>
    <row r="94" spans="1:12" ht="18" customHeight="1" x14ac:dyDescent="0.15">
      <c r="A94" s="5">
        <v>70</v>
      </c>
      <c r="B94" s="15" t="s">
        <v>106</v>
      </c>
      <c r="C94" s="44">
        <v>100</v>
      </c>
      <c r="D94" s="44"/>
      <c r="E94" s="44">
        <v>100</v>
      </c>
      <c r="F94" s="105" t="s">
        <v>43</v>
      </c>
      <c r="G94" s="45"/>
      <c r="H94" s="18"/>
      <c r="I94" s="81">
        <f t="shared" si="40"/>
        <v>0</v>
      </c>
      <c r="K94" s="16" t="str">
        <f t="shared" si="41"/>
        <v>OK</v>
      </c>
      <c r="L94" s="104">
        <v>42923</v>
      </c>
    </row>
    <row r="95" spans="1:12" ht="18" customHeight="1" x14ac:dyDescent="0.15">
      <c r="A95" s="5">
        <v>71</v>
      </c>
      <c r="B95" s="15" t="s">
        <v>107</v>
      </c>
      <c r="C95" s="44">
        <v>50</v>
      </c>
      <c r="D95" s="44"/>
      <c r="E95" s="44">
        <v>50</v>
      </c>
      <c r="F95" s="105" t="s">
        <v>43</v>
      </c>
      <c r="G95" s="45"/>
      <c r="H95" s="18"/>
      <c r="I95" s="81">
        <f t="shared" si="40"/>
        <v>0</v>
      </c>
      <c r="K95" s="16" t="str">
        <f t="shared" si="41"/>
        <v>OK</v>
      </c>
      <c r="L95" s="104">
        <v>42923</v>
      </c>
    </row>
    <row r="96" spans="1:12" ht="18" customHeight="1" x14ac:dyDescent="0.15">
      <c r="A96" s="5">
        <v>72</v>
      </c>
      <c r="B96" s="15" t="s">
        <v>95</v>
      </c>
      <c r="C96" s="44">
        <v>100</v>
      </c>
      <c r="D96" s="44"/>
      <c r="E96" s="44">
        <v>1000</v>
      </c>
      <c r="F96" s="79" t="s">
        <v>54</v>
      </c>
      <c r="G96" s="45"/>
      <c r="H96" s="73"/>
      <c r="I96" s="81">
        <f t="shared" ref="I96:I98" si="42">IF(G96*C96&gt;E96,E96,G96*C96)</f>
        <v>0</v>
      </c>
      <c r="J96" s="22"/>
      <c r="K96" s="16" t="str">
        <f t="shared" ref="K96:K98" si="43">IF(I96&gt;E96,"PROBLEM","OK")</f>
        <v>OK</v>
      </c>
      <c r="L96" s="104">
        <v>42923</v>
      </c>
    </row>
    <row r="97" spans="1:131" ht="18" customHeight="1" x14ac:dyDescent="0.15">
      <c r="A97" s="5">
        <v>73</v>
      </c>
      <c r="B97" s="15" t="s">
        <v>122</v>
      </c>
      <c r="C97" s="44">
        <v>50</v>
      </c>
      <c r="D97" s="44"/>
      <c r="E97" s="44" t="s">
        <v>13</v>
      </c>
      <c r="F97" s="79" t="s">
        <v>98</v>
      </c>
      <c r="G97" s="45"/>
      <c r="H97" s="18"/>
      <c r="I97" s="81">
        <f t="shared" si="42"/>
        <v>0</v>
      </c>
      <c r="J97" s="22"/>
      <c r="K97" s="16" t="str">
        <f t="shared" si="43"/>
        <v>OK</v>
      </c>
      <c r="L97" s="104">
        <v>42923</v>
      </c>
    </row>
    <row r="98" spans="1:131" ht="18" customHeight="1" x14ac:dyDescent="0.15">
      <c r="A98" s="5">
        <v>74</v>
      </c>
      <c r="B98" s="15" t="s">
        <v>47</v>
      </c>
      <c r="C98" s="44">
        <v>100</v>
      </c>
      <c r="D98" s="44"/>
      <c r="E98" s="44" t="s">
        <v>13</v>
      </c>
      <c r="F98" s="79" t="s">
        <v>143</v>
      </c>
      <c r="G98" s="45"/>
      <c r="H98" s="18"/>
      <c r="I98" s="81">
        <f t="shared" si="42"/>
        <v>0</v>
      </c>
      <c r="J98" s="22"/>
      <c r="K98" s="16" t="str">
        <f t="shared" si="43"/>
        <v>OK</v>
      </c>
      <c r="L98" s="104">
        <v>42923</v>
      </c>
    </row>
    <row r="99" spans="1:131" ht="18" customHeight="1" x14ac:dyDescent="0.15">
      <c r="A99" s="5">
        <v>75</v>
      </c>
      <c r="B99" s="15" t="s">
        <v>97</v>
      </c>
      <c r="C99" s="44">
        <v>200</v>
      </c>
      <c r="D99" s="44"/>
      <c r="E99" s="44">
        <v>200</v>
      </c>
      <c r="F99" s="105" t="s">
        <v>43</v>
      </c>
      <c r="G99" s="45"/>
      <c r="H99" s="18"/>
      <c r="I99" s="81">
        <f t="shared" ref="I99:I100" si="44">IF(G99=1,G99*C99,0)</f>
        <v>0</v>
      </c>
      <c r="J99" s="22"/>
      <c r="K99" s="16" t="str">
        <f t="shared" ref="K99:K100" si="45">IF((OR(G99=0,G99=1)),"OK","PROBLEM")</f>
        <v>OK</v>
      </c>
      <c r="L99" s="104">
        <v>42923</v>
      </c>
    </row>
    <row r="100" spans="1:131" s="6" customFormat="1" ht="18" customHeight="1" thickBot="1" x14ac:dyDescent="0.2">
      <c r="A100" s="5">
        <v>76</v>
      </c>
      <c r="B100" s="87" t="s">
        <v>96</v>
      </c>
      <c r="C100" s="74">
        <v>1000</v>
      </c>
      <c r="D100" s="74"/>
      <c r="E100" s="74">
        <v>1000</v>
      </c>
      <c r="F100" s="111" t="s">
        <v>44</v>
      </c>
      <c r="G100" s="75"/>
      <c r="H100" s="18"/>
      <c r="I100" s="114">
        <f t="shared" si="44"/>
        <v>0</v>
      </c>
      <c r="J100" s="22"/>
      <c r="K100" s="16" t="str">
        <f t="shared" si="45"/>
        <v>OK</v>
      </c>
      <c r="L100" s="104">
        <v>42923</v>
      </c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</row>
    <row r="101" spans="1:131" ht="18" customHeight="1" thickTop="1" x14ac:dyDescent="0.15">
      <c r="C101" s="53"/>
      <c r="D101" s="53"/>
      <c r="E101" s="54" t="s">
        <v>13</v>
      </c>
      <c r="F101" s="53"/>
      <c r="G101" s="53"/>
      <c r="H101" s="53"/>
      <c r="I101" s="56">
        <f>SUM(I72:I100)</f>
        <v>0</v>
      </c>
      <c r="L101" s="104">
        <v>42923</v>
      </c>
    </row>
    <row r="102" spans="1:131" ht="18" customHeight="1" thickBot="1" x14ac:dyDescent="0.2">
      <c r="A102" s="6"/>
      <c r="B102" s="65"/>
      <c r="C102" s="72"/>
      <c r="D102" s="72"/>
      <c r="E102" s="72"/>
      <c r="F102" s="53"/>
      <c r="G102" s="53"/>
      <c r="H102" s="53"/>
      <c r="I102" s="43"/>
    </row>
    <row r="103" spans="1:131" s="14" customFormat="1" ht="18" customHeight="1" thickTop="1" thickBot="1" x14ac:dyDescent="0.2">
      <c r="A103" s="5"/>
      <c r="B103" s="12" t="s">
        <v>21</v>
      </c>
      <c r="C103" s="39" t="s">
        <v>2</v>
      </c>
      <c r="D103" s="39"/>
      <c r="E103" s="39" t="s">
        <v>0</v>
      </c>
      <c r="F103" s="40"/>
      <c r="G103" s="41" t="s">
        <v>3</v>
      </c>
      <c r="H103" s="53"/>
      <c r="I103" s="61"/>
      <c r="J103" s="7"/>
      <c r="K103" s="8"/>
      <c r="L103" s="8"/>
      <c r="M103" s="7"/>
      <c r="N103" s="7"/>
      <c r="O103" s="7"/>
      <c r="P103" s="7"/>
      <c r="Q103" s="7"/>
      <c r="R103" s="7"/>
      <c r="S103" s="7"/>
      <c r="T103" s="7"/>
      <c r="U103" s="7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</row>
    <row r="104" spans="1:131" ht="18" customHeight="1" thickTop="1" x14ac:dyDescent="0.15">
      <c r="A104" s="5">
        <v>77</v>
      </c>
      <c r="B104" s="15" t="s">
        <v>108</v>
      </c>
      <c r="C104" s="44">
        <v>25</v>
      </c>
      <c r="D104" s="44"/>
      <c r="E104" s="44">
        <v>200</v>
      </c>
      <c r="F104" s="79" t="s">
        <v>55</v>
      </c>
      <c r="G104" s="45"/>
      <c r="H104" s="18"/>
      <c r="I104" s="112">
        <f t="shared" ref="I104:I105" si="46">IF(G104*C104&gt;E104,E104,G104*C104)</f>
        <v>0</v>
      </c>
      <c r="J104" s="22"/>
      <c r="K104" s="16" t="str">
        <f t="shared" ref="K104:K105" si="47">IF(I104&gt;E104,"PROBLEM","OK")</f>
        <v>OK</v>
      </c>
      <c r="L104" s="104">
        <v>42923</v>
      </c>
    </row>
    <row r="105" spans="1:131" ht="18" customHeight="1" x14ac:dyDescent="0.15">
      <c r="A105" s="5">
        <v>78</v>
      </c>
      <c r="B105" s="15" t="s">
        <v>109</v>
      </c>
      <c r="C105" s="44">
        <v>15</v>
      </c>
      <c r="D105" s="44"/>
      <c r="E105" s="44">
        <v>200</v>
      </c>
      <c r="F105" s="79" t="s">
        <v>56</v>
      </c>
      <c r="G105" s="45"/>
      <c r="H105" s="18"/>
      <c r="I105" s="81">
        <f t="shared" si="46"/>
        <v>0</v>
      </c>
      <c r="J105" s="22"/>
      <c r="K105" s="16" t="str">
        <f t="shared" si="47"/>
        <v>OK</v>
      </c>
      <c r="L105" s="104">
        <v>42923</v>
      </c>
    </row>
    <row r="106" spans="1:131" ht="18" customHeight="1" x14ac:dyDescent="0.15">
      <c r="A106" s="5">
        <v>79</v>
      </c>
      <c r="B106" s="15" t="s">
        <v>110</v>
      </c>
      <c r="C106" s="44">
        <v>100</v>
      </c>
      <c r="D106" s="44"/>
      <c r="E106" s="44">
        <v>100</v>
      </c>
      <c r="F106" s="105" t="s">
        <v>43</v>
      </c>
      <c r="G106" s="45"/>
      <c r="H106" s="18"/>
      <c r="I106" s="81">
        <f t="shared" ref="I106:I107" si="48">IF(G106=1,G106*C106,0)</f>
        <v>0</v>
      </c>
      <c r="J106" s="22"/>
      <c r="K106" s="16" t="str">
        <f t="shared" ref="K106:K107" si="49">IF((OR(G106=0,G106=1)),"OK","PROBLEM")</f>
        <v>OK</v>
      </c>
      <c r="L106" s="104">
        <v>42923</v>
      </c>
    </row>
    <row r="107" spans="1:131" ht="18" customHeight="1" x14ac:dyDescent="0.15">
      <c r="A107" s="5">
        <v>80</v>
      </c>
      <c r="B107" s="15" t="s">
        <v>138</v>
      </c>
      <c r="C107" s="44">
        <v>500</v>
      </c>
      <c r="D107" s="44"/>
      <c r="E107" s="44">
        <v>500</v>
      </c>
      <c r="F107" s="105" t="s">
        <v>43</v>
      </c>
      <c r="G107" s="45"/>
      <c r="H107" s="18"/>
      <c r="I107" s="81">
        <f t="shared" si="48"/>
        <v>0</v>
      </c>
      <c r="J107" s="22"/>
      <c r="K107" s="16" t="str">
        <f t="shared" si="49"/>
        <v>OK</v>
      </c>
      <c r="L107" s="104">
        <v>42923</v>
      </c>
    </row>
    <row r="108" spans="1:131" ht="18" customHeight="1" x14ac:dyDescent="0.15">
      <c r="A108" s="5">
        <v>81</v>
      </c>
      <c r="B108" s="15" t="s">
        <v>119</v>
      </c>
      <c r="C108" s="44">
        <v>300</v>
      </c>
      <c r="D108" s="44"/>
      <c r="E108" s="44">
        <v>600</v>
      </c>
      <c r="F108" s="105" t="s">
        <v>57</v>
      </c>
      <c r="G108" s="45"/>
      <c r="H108" s="18"/>
      <c r="I108" s="81">
        <f t="shared" ref="I108:I111" si="50">IF(G108*C108&gt;E108,E108,G108*C108)</f>
        <v>0</v>
      </c>
      <c r="J108" s="22"/>
      <c r="K108" s="16" t="str">
        <f t="shared" ref="K108:K111" si="51">IF(I108&gt;E108,"PROBLEM","OK")</f>
        <v>OK</v>
      </c>
      <c r="L108" s="104">
        <v>42923</v>
      </c>
    </row>
    <row r="109" spans="1:131" ht="18" customHeight="1" x14ac:dyDescent="0.15">
      <c r="A109" s="5">
        <v>82</v>
      </c>
      <c r="B109" s="15" t="s">
        <v>12</v>
      </c>
      <c r="C109" s="44">
        <v>300</v>
      </c>
      <c r="D109" s="44"/>
      <c r="E109" s="44">
        <v>600</v>
      </c>
      <c r="F109" s="105" t="s">
        <v>58</v>
      </c>
      <c r="G109" s="45"/>
      <c r="H109" s="18"/>
      <c r="I109" s="81">
        <f t="shared" si="50"/>
        <v>0</v>
      </c>
      <c r="J109" s="22"/>
      <c r="K109" s="16" t="str">
        <f t="shared" si="51"/>
        <v>OK</v>
      </c>
      <c r="L109" s="104">
        <v>42923</v>
      </c>
    </row>
    <row r="110" spans="1:131" ht="18" customHeight="1" x14ac:dyDescent="0.15">
      <c r="A110" s="5">
        <v>83</v>
      </c>
      <c r="B110" s="15" t="s">
        <v>120</v>
      </c>
      <c r="C110" s="44">
        <v>150</v>
      </c>
      <c r="D110" s="44"/>
      <c r="E110" s="44" t="s">
        <v>13</v>
      </c>
      <c r="F110" s="105" t="s">
        <v>137</v>
      </c>
      <c r="G110" s="45"/>
      <c r="H110" s="18"/>
      <c r="I110" s="81">
        <f t="shared" si="50"/>
        <v>0</v>
      </c>
      <c r="J110" s="22"/>
      <c r="K110" s="16" t="str">
        <f t="shared" si="51"/>
        <v>OK</v>
      </c>
      <c r="L110" s="104">
        <v>42923</v>
      </c>
    </row>
    <row r="111" spans="1:131" ht="18" customHeight="1" x14ac:dyDescent="0.15">
      <c r="A111" s="5">
        <v>84</v>
      </c>
      <c r="B111" s="15" t="s">
        <v>35</v>
      </c>
      <c r="C111" s="44">
        <v>300</v>
      </c>
      <c r="D111" s="44"/>
      <c r="E111" s="44">
        <v>600</v>
      </c>
      <c r="F111" s="105" t="s">
        <v>59</v>
      </c>
      <c r="G111" s="45"/>
      <c r="H111" s="18"/>
      <c r="I111" s="81">
        <f t="shared" si="50"/>
        <v>0</v>
      </c>
      <c r="J111" s="22"/>
      <c r="K111" s="16" t="str">
        <f t="shared" si="51"/>
        <v>OK</v>
      </c>
      <c r="L111" s="104">
        <v>42923</v>
      </c>
    </row>
    <row r="112" spans="1:131" ht="18" customHeight="1" x14ac:dyDescent="0.15">
      <c r="A112" s="5">
        <v>85</v>
      </c>
      <c r="B112" s="15" t="s">
        <v>144</v>
      </c>
      <c r="C112" s="44">
        <v>50</v>
      </c>
      <c r="D112" s="44"/>
      <c r="E112" s="44">
        <v>50</v>
      </c>
      <c r="F112" s="105" t="s">
        <v>43</v>
      </c>
      <c r="G112" s="45"/>
      <c r="H112" s="18"/>
      <c r="I112" s="81">
        <f t="shared" ref="I112" si="52">IF(G112=1,G112*C112,0)</f>
        <v>0</v>
      </c>
      <c r="J112" s="22"/>
      <c r="K112" s="16" t="str">
        <f t="shared" ref="K112" si="53">IF((OR(G112=0,G112=1)),"OK","PROBLEM")</f>
        <v>OK</v>
      </c>
      <c r="L112" s="104">
        <v>42923</v>
      </c>
    </row>
    <row r="113" spans="1:12" ht="18" customHeight="1" x14ac:dyDescent="0.15">
      <c r="A113" s="5">
        <v>86</v>
      </c>
      <c r="B113" s="15" t="s">
        <v>145</v>
      </c>
      <c r="C113" s="44">
        <v>50</v>
      </c>
      <c r="D113" s="44"/>
      <c r="E113" s="44" t="s">
        <v>13</v>
      </c>
      <c r="F113" s="105" t="s">
        <v>121</v>
      </c>
      <c r="G113" s="45"/>
      <c r="H113" s="18"/>
      <c r="I113" s="81">
        <f t="shared" ref="I113" si="54">IF(G113*C113&gt;E113,E113,G113*C113)</f>
        <v>0</v>
      </c>
      <c r="J113" s="22"/>
      <c r="K113" s="16" t="str">
        <f t="shared" ref="K113" si="55">IF(I113&gt;E113,"PROBLEM","OK")</f>
        <v>OK</v>
      </c>
      <c r="L113" s="104">
        <v>42923</v>
      </c>
    </row>
    <row r="114" spans="1:12" ht="18" customHeight="1" x14ac:dyDescent="0.15">
      <c r="A114" s="5">
        <v>87</v>
      </c>
      <c r="B114" s="15" t="s">
        <v>146</v>
      </c>
      <c r="C114" s="44">
        <v>50</v>
      </c>
      <c r="D114" s="44"/>
      <c r="E114" s="44">
        <v>50</v>
      </c>
      <c r="F114" s="105" t="s">
        <v>43</v>
      </c>
      <c r="G114" s="45"/>
      <c r="H114" s="18"/>
      <c r="I114" s="81">
        <f t="shared" ref="I114" si="56">IF(G114=1,G114*C114,0)</f>
        <v>0</v>
      </c>
      <c r="J114" s="22"/>
      <c r="K114" s="16" t="str">
        <f t="shared" ref="K114" si="57">IF((OR(G114=0,G114=1)),"OK","PROBLEM")</f>
        <v>OK</v>
      </c>
      <c r="L114" s="104">
        <v>42923</v>
      </c>
    </row>
    <row r="115" spans="1:12" ht="18" customHeight="1" x14ac:dyDescent="0.15">
      <c r="A115" s="5">
        <v>88</v>
      </c>
      <c r="B115" s="15" t="s">
        <v>36</v>
      </c>
      <c r="C115" s="44">
        <v>400</v>
      </c>
      <c r="D115" s="44"/>
      <c r="E115" s="44">
        <v>800</v>
      </c>
      <c r="F115" s="79" t="s">
        <v>55</v>
      </c>
      <c r="G115" s="45"/>
      <c r="H115" s="18"/>
      <c r="I115" s="81">
        <f t="shared" ref="I115:I117" si="58">IF(G115*C115&gt;E115,E115,G115*C115)</f>
        <v>0</v>
      </c>
      <c r="K115" s="16" t="str">
        <f t="shared" ref="K115:K117" si="59">IF(I115&gt;E115,"PROBLEM","OK")</f>
        <v>OK</v>
      </c>
      <c r="L115" s="104">
        <v>42923</v>
      </c>
    </row>
    <row r="116" spans="1:12" ht="18" customHeight="1" x14ac:dyDescent="0.15">
      <c r="A116" s="5">
        <v>89</v>
      </c>
      <c r="B116" s="25" t="s">
        <v>64</v>
      </c>
      <c r="C116" s="48">
        <v>100</v>
      </c>
      <c r="D116" s="48"/>
      <c r="E116" s="48" t="s">
        <v>13</v>
      </c>
      <c r="F116" s="79" t="s">
        <v>68</v>
      </c>
      <c r="G116" s="45"/>
      <c r="H116" s="18"/>
      <c r="I116" s="81">
        <f>IF(G116*C116&gt;E116,E116,G116*C116)</f>
        <v>0</v>
      </c>
      <c r="K116" s="16" t="str">
        <f t="shared" si="59"/>
        <v>OK</v>
      </c>
      <c r="L116" s="104">
        <v>42923</v>
      </c>
    </row>
    <row r="117" spans="1:12" ht="18" customHeight="1" thickBot="1" x14ac:dyDescent="0.2">
      <c r="A117" s="5">
        <v>90</v>
      </c>
      <c r="B117" s="17" t="s">
        <v>37</v>
      </c>
      <c r="C117" s="50">
        <v>400</v>
      </c>
      <c r="D117" s="50"/>
      <c r="E117" s="50">
        <v>800</v>
      </c>
      <c r="F117" s="80" t="s">
        <v>147</v>
      </c>
      <c r="G117" s="64"/>
      <c r="H117" s="18"/>
      <c r="I117" s="114">
        <f t="shared" si="58"/>
        <v>0</v>
      </c>
      <c r="K117" s="16" t="str">
        <f t="shared" si="59"/>
        <v>OK</v>
      </c>
      <c r="L117" s="104">
        <v>42923</v>
      </c>
    </row>
    <row r="118" spans="1:12" ht="21" customHeight="1" thickTop="1" thickBot="1" x14ac:dyDescent="0.2">
      <c r="A118" s="6"/>
      <c r="B118" s="65"/>
      <c r="C118" s="65"/>
      <c r="D118" s="53"/>
      <c r="E118" s="54" t="s">
        <v>13</v>
      </c>
      <c r="F118" s="53"/>
      <c r="G118" s="53"/>
      <c r="H118" s="53"/>
      <c r="I118" s="56">
        <f>SUM(I104:I117)</f>
        <v>0</v>
      </c>
      <c r="L118" s="104">
        <v>42923</v>
      </c>
    </row>
    <row r="119" spans="1:12" ht="14" thickTop="1" x14ac:dyDescent="0.15">
      <c r="B119" s="116" t="s">
        <v>22</v>
      </c>
      <c r="F119" s="27"/>
      <c r="I119" s="13"/>
    </row>
    <row r="120" spans="1:12" ht="14" thickBot="1" x14ac:dyDescent="0.2">
      <c r="B120" s="117"/>
      <c r="C120" s="28"/>
      <c r="D120" s="28"/>
      <c r="E120" s="32"/>
      <c r="F120" s="118" t="s">
        <v>5</v>
      </c>
      <c r="G120" s="118"/>
      <c r="H120" s="118"/>
      <c r="I120" s="29">
        <f>I21+I34+I48+I61+I69+I101+I118</f>
        <v>0</v>
      </c>
      <c r="K120" s="35"/>
      <c r="L120" s="104">
        <v>42923</v>
      </c>
    </row>
    <row r="121" spans="1:12" ht="14" thickTop="1" x14ac:dyDescent="0.15"/>
  </sheetData>
  <sheetProtection password="DFEA" sheet="1" objects="1" scenarios="1"/>
  <mergeCells count="9">
    <mergeCell ref="B119:B120"/>
    <mergeCell ref="F120:H120"/>
    <mergeCell ref="F2:F3"/>
    <mergeCell ref="K2:K7"/>
    <mergeCell ref="L2:L4"/>
    <mergeCell ref="B3:C3"/>
    <mergeCell ref="I3:I7"/>
    <mergeCell ref="B4:C4"/>
    <mergeCell ref="B5:C5"/>
  </mergeCells>
  <phoneticPr fontId="43" type="noConversion"/>
  <printOptions horizontalCentered="1"/>
  <pageMargins left="1" right="0.75" top="1" bottom="0.5" header="0" footer="0.3"/>
  <pageSetup scale="70" fitToHeight="0" orientation="landscape" horizontalDpi="4294967292" verticalDpi="4294967292"/>
  <headerFooter>
    <oddFooter>&amp;L&amp;K000000&amp;F&amp;C&amp;K000000Page &amp;P of &amp;N</oddFooter>
  </headerFooter>
  <rowBreaks count="3" manualBreakCount="3">
    <brk id="34" max="16383" man="1"/>
    <brk id="69" max="16383" man="1"/>
    <brk id="101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8000"/>
    <pageSetUpPr fitToPage="1"/>
  </sheetPr>
  <dimension ref="A1:EB27"/>
  <sheetViews>
    <sheetView showGridLines="0" workbookViewId="0">
      <pane xSplit="11" ySplit="28" topLeftCell="L34" activePane="bottomRight" state="frozenSplit"/>
      <selection pane="topRight" activeCell="L1" sqref="L1"/>
      <selection pane="bottomLeft" activeCell="A29" sqref="A29"/>
      <selection pane="bottomRight" activeCell="M23" sqref="M23"/>
    </sheetView>
  </sheetViews>
  <sheetFormatPr baseColWidth="10" defaultColWidth="31.6640625" defaultRowHeight="13" x14ac:dyDescent="0.15"/>
  <cols>
    <col min="1" max="1" width="3.1640625" style="5" bestFit="1" customWidth="1"/>
    <col min="2" max="2" width="70.5" style="26" bestFit="1" customWidth="1"/>
    <col min="3" max="3" width="11" style="16" bestFit="1" customWidth="1"/>
    <col min="4" max="4" width="1.83203125" style="16" customWidth="1"/>
    <col min="5" max="5" width="7.33203125" style="16" customWidth="1"/>
    <col min="6" max="6" width="37.6640625" style="6" customWidth="1"/>
    <col min="7" max="7" width="7.33203125" style="6" bestFit="1" customWidth="1"/>
    <col min="8" max="8" width="1.83203125" style="6" customWidth="1"/>
    <col min="9" max="9" width="6.33203125" style="6" customWidth="1"/>
    <col min="10" max="10" width="1.6640625" style="6" customWidth="1"/>
    <col min="11" max="11" width="9.5" style="16" customWidth="1"/>
    <col min="12" max="12" width="19.5" style="6" customWidth="1"/>
    <col min="13" max="22" width="12.1640625" style="6" customWidth="1"/>
    <col min="23" max="35" width="12.1640625" style="38" customWidth="1"/>
    <col min="36" max="36" width="31.6640625" style="38" customWidth="1"/>
    <col min="37" max="45" width="12.1640625" style="38" customWidth="1"/>
    <col min="46" max="98" width="31.6640625" style="38"/>
    <col min="99" max="132" width="31.6640625" style="6"/>
    <col min="133" max="296" width="31.6640625" style="9"/>
    <col min="297" max="297" width="82.6640625" style="9" customWidth="1"/>
    <col min="298" max="298" width="15.5" style="9" customWidth="1"/>
    <col min="299" max="299" width="34.5" style="9" customWidth="1"/>
    <col min="300" max="300" width="11" style="9" customWidth="1"/>
    <col min="301" max="301" width="8.1640625" style="9" customWidth="1"/>
    <col min="302" max="552" width="31.6640625" style="9"/>
    <col min="553" max="553" width="82.6640625" style="9" customWidth="1"/>
    <col min="554" max="554" width="15.5" style="9" customWidth="1"/>
    <col min="555" max="555" width="34.5" style="9" customWidth="1"/>
    <col min="556" max="556" width="11" style="9" customWidth="1"/>
    <col min="557" max="557" width="8.1640625" style="9" customWidth="1"/>
    <col min="558" max="808" width="31.6640625" style="9"/>
    <col min="809" max="809" width="82.6640625" style="9" customWidth="1"/>
    <col min="810" max="810" width="15.5" style="9" customWidth="1"/>
    <col min="811" max="811" width="34.5" style="9" customWidth="1"/>
    <col min="812" max="812" width="11" style="9" customWidth="1"/>
    <col min="813" max="813" width="8.1640625" style="9" customWidth="1"/>
    <col min="814" max="1064" width="31.6640625" style="9"/>
    <col min="1065" max="1065" width="82.6640625" style="9" customWidth="1"/>
    <col min="1066" max="1066" width="15.5" style="9" customWidth="1"/>
    <col min="1067" max="1067" width="34.5" style="9" customWidth="1"/>
    <col min="1068" max="1068" width="11" style="9" customWidth="1"/>
    <col min="1069" max="1069" width="8.1640625" style="9" customWidth="1"/>
    <col min="1070" max="1320" width="31.6640625" style="9"/>
    <col min="1321" max="1321" width="82.6640625" style="9" customWidth="1"/>
    <col min="1322" max="1322" width="15.5" style="9" customWidth="1"/>
    <col min="1323" max="1323" width="34.5" style="9" customWidth="1"/>
    <col min="1324" max="1324" width="11" style="9" customWidth="1"/>
    <col min="1325" max="1325" width="8.1640625" style="9" customWidth="1"/>
    <col min="1326" max="1576" width="31.6640625" style="9"/>
    <col min="1577" max="1577" width="82.6640625" style="9" customWidth="1"/>
    <col min="1578" max="1578" width="15.5" style="9" customWidth="1"/>
    <col min="1579" max="1579" width="34.5" style="9" customWidth="1"/>
    <col min="1580" max="1580" width="11" style="9" customWidth="1"/>
    <col min="1581" max="1581" width="8.1640625" style="9" customWidth="1"/>
    <col min="1582" max="1832" width="31.6640625" style="9"/>
    <col min="1833" max="1833" width="82.6640625" style="9" customWidth="1"/>
    <col min="1834" max="1834" width="15.5" style="9" customWidth="1"/>
    <col min="1835" max="1835" width="34.5" style="9" customWidth="1"/>
    <col min="1836" max="1836" width="11" style="9" customWidth="1"/>
    <col min="1837" max="1837" width="8.1640625" style="9" customWidth="1"/>
    <col min="1838" max="2088" width="31.6640625" style="9"/>
    <col min="2089" max="2089" width="82.6640625" style="9" customWidth="1"/>
    <col min="2090" max="2090" width="15.5" style="9" customWidth="1"/>
    <col min="2091" max="2091" width="34.5" style="9" customWidth="1"/>
    <col min="2092" max="2092" width="11" style="9" customWidth="1"/>
    <col min="2093" max="2093" width="8.1640625" style="9" customWidth="1"/>
    <col min="2094" max="2344" width="31.6640625" style="9"/>
    <col min="2345" max="2345" width="82.6640625" style="9" customWidth="1"/>
    <col min="2346" max="2346" width="15.5" style="9" customWidth="1"/>
    <col min="2347" max="2347" width="34.5" style="9" customWidth="1"/>
    <col min="2348" max="2348" width="11" style="9" customWidth="1"/>
    <col min="2349" max="2349" width="8.1640625" style="9" customWidth="1"/>
    <col min="2350" max="2600" width="31.6640625" style="9"/>
    <col min="2601" max="2601" width="82.6640625" style="9" customWidth="1"/>
    <col min="2602" max="2602" width="15.5" style="9" customWidth="1"/>
    <col min="2603" max="2603" width="34.5" style="9" customWidth="1"/>
    <col min="2604" max="2604" width="11" style="9" customWidth="1"/>
    <col min="2605" max="2605" width="8.1640625" style="9" customWidth="1"/>
    <col min="2606" max="2856" width="31.6640625" style="9"/>
    <col min="2857" max="2857" width="82.6640625" style="9" customWidth="1"/>
    <col min="2858" max="2858" width="15.5" style="9" customWidth="1"/>
    <col min="2859" max="2859" width="34.5" style="9" customWidth="1"/>
    <col min="2860" max="2860" width="11" style="9" customWidth="1"/>
    <col min="2861" max="2861" width="8.1640625" style="9" customWidth="1"/>
    <col min="2862" max="3112" width="31.6640625" style="9"/>
    <col min="3113" max="3113" width="82.6640625" style="9" customWidth="1"/>
    <col min="3114" max="3114" width="15.5" style="9" customWidth="1"/>
    <col min="3115" max="3115" width="34.5" style="9" customWidth="1"/>
    <col min="3116" max="3116" width="11" style="9" customWidth="1"/>
    <col min="3117" max="3117" width="8.1640625" style="9" customWidth="1"/>
    <col min="3118" max="3368" width="31.6640625" style="9"/>
    <col min="3369" max="3369" width="82.6640625" style="9" customWidth="1"/>
    <col min="3370" max="3370" width="15.5" style="9" customWidth="1"/>
    <col min="3371" max="3371" width="34.5" style="9" customWidth="1"/>
    <col min="3372" max="3372" width="11" style="9" customWidth="1"/>
    <col min="3373" max="3373" width="8.1640625" style="9" customWidth="1"/>
    <col min="3374" max="3624" width="31.6640625" style="9"/>
    <col min="3625" max="3625" width="82.6640625" style="9" customWidth="1"/>
    <col min="3626" max="3626" width="15.5" style="9" customWidth="1"/>
    <col min="3627" max="3627" width="34.5" style="9" customWidth="1"/>
    <col min="3628" max="3628" width="11" style="9" customWidth="1"/>
    <col min="3629" max="3629" width="8.1640625" style="9" customWidth="1"/>
    <col min="3630" max="3880" width="31.6640625" style="9"/>
    <col min="3881" max="3881" width="82.6640625" style="9" customWidth="1"/>
    <col min="3882" max="3882" width="15.5" style="9" customWidth="1"/>
    <col min="3883" max="3883" width="34.5" style="9" customWidth="1"/>
    <col min="3884" max="3884" width="11" style="9" customWidth="1"/>
    <col min="3885" max="3885" width="8.1640625" style="9" customWidth="1"/>
    <col min="3886" max="4136" width="31.6640625" style="9"/>
    <col min="4137" max="4137" width="82.6640625" style="9" customWidth="1"/>
    <col min="4138" max="4138" width="15.5" style="9" customWidth="1"/>
    <col min="4139" max="4139" width="34.5" style="9" customWidth="1"/>
    <col min="4140" max="4140" width="11" style="9" customWidth="1"/>
    <col min="4141" max="4141" width="8.1640625" style="9" customWidth="1"/>
    <col min="4142" max="4392" width="31.6640625" style="9"/>
    <col min="4393" max="4393" width="82.6640625" style="9" customWidth="1"/>
    <col min="4394" max="4394" width="15.5" style="9" customWidth="1"/>
    <col min="4395" max="4395" width="34.5" style="9" customWidth="1"/>
    <col min="4396" max="4396" width="11" style="9" customWidth="1"/>
    <col min="4397" max="4397" width="8.1640625" style="9" customWidth="1"/>
    <col min="4398" max="4648" width="31.6640625" style="9"/>
    <col min="4649" max="4649" width="82.6640625" style="9" customWidth="1"/>
    <col min="4650" max="4650" width="15.5" style="9" customWidth="1"/>
    <col min="4651" max="4651" width="34.5" style="9" customWidth="1"/>
    <col min="4652" max="4652" width="11" style="9" customWidth="1"/>
    <col min="4653" max="4653" width="8.1640625" style="9" customWidth="1"/>
    <col min="4654" max="4904" width="31.6640625" style="9"/>
    <col min="4905" max="4905" width="82.6640625" style="9" customWidth="1"/>
    <col min="4906" max="4906" width="15.5" style="9" customWidth="1"/>
    <col min="4907" max="4907" width="34.5" style="9" customWidth="1"/>
    <col min="4908" max="4908" width="11" style="9" customWidth="1"/>
    <col min="4909" max="4909" width="8.1640625" style="9" customWidth="1"/>
    <col min="4910" max="5160" width="31.6640625" style="9"/>
    <col min="5161" max="5161" width="82.6640625" style="9" customWidth="1"/>
    <col min="5162" max="5162" width="15.5" style="9" customWidth="1"/>
    <col min="5163" max="5163" width="34.5" style="9" customWidth="1"/>
    <col min="5164" max="5164" width="11" style="9" customWidth="1"/>
    <col min="5165" max="5165" width="8.1640625" style="9" customWidth="1"/>
    <col min="5166" max="5416" width="31.6640625" style="9"/>
    <col min="5417" max="5417" width="82.6640625" style="9" customWidth="1"/>
    <col min="5418" max="5418" width="15.5" style="9" customWidth="1"/>
    <col min="5419" max="5419" width="34.5" style="9" customWidth="1"/>
    <col min="5420" max="5420" width="11" style="9" customWidth="1"/>
    <col min="5421" max="5421" width="8.1640625" style="9" customWidth="1"/>
    <col min="5422" max="5672" width="31.6640625" style="9"/>
    <col min="5673" max="5673" width="82.6640625" style="9" customWidth="1"/>
    <col min="5674" max="5674" width="15.5" style="9" customWidth="1"/>
    <col min="5675" max="5675" width="34.5" style="9" customWidth="1"/>
    <col min="5676" max="5676" width="11" style="9" customWidth="1"/>
    <col min="5677" max="5677" width="8.1640625" style="9" customWidth="1"/>
    <col min="5678" max="5928" width="31.6640625" style="9"/>
    <col min="5929" max="5929" width="82.6640625" style="9" customWidth="1"/>
    <col min="5930" max="5930" width="15.5" style="9" customWidth="1"/>
    <col min="5931" max="5931" width="34.5" style="9" customWidth="1"/>
    <col min="5932" max="5932" width="11" style="9" customWidth="1"/>
    <col min="5933" max="5933" width="8.1640625" style="9" customWidth="1"/>
    <col min="5934" max="6184" width="31.6640625" style="9"/>
    <col min="6185" max="6185" width="82.6640625" style="9" customWidth="1"/>
    <col min="6186" max="6186" width="15.5" style="9" customWidth="1"/>
    <col min="6187" max="6187" width="34.5" style="9" customWidth="1"/>
    <col min="6188" max="6188" width="11" style="9" customWidth="1"/>
    <col min="6189" max="6189" width="8.1640625" style="9" customWidth="1"/>
    <col min="6190" max="6440" width="31.6640625" style="9"/>
    <col min="6441" max="6441" width="82.6640625" style="9" customWidth="1"/>
    <col min="6442" max="6442" width="15.5" style="9" customWidth="1"/>
    <col min="6443" max="6443" width="34.5" style="9" customWidth="1"/>
    <col min="6444" max="6444" width="11" style="9" customWidth="1"/>
    <col min="6445" max="6445" width="8.1640625" style="9" customWidth="1"/>
    <col min="6446" max="6696" width="31.6640625" style="9"/>
    <col min="6697" max="6697" width="82.6640625" style="9" customWidth="1"/>
    <col min="6698" max="6698" width="15.5" style="9" customWidth="1"/>
    <col min="6699" max="6699" width="34.5" style="9" customWidth="1"/>
    <col min="6700" max="6700" width="11" style="9" customWidth="1"/>
    <col min="6701" max="6701" width="8.1640625" style="9" customWidth="1"/>
    <col min="6702" max="6952" width="31.6640625" style="9"/>
    <col min="6953" max="6953" width="82.6640625" style="9" customWidth="1"/>
    <col min="6954" max="6954" width="15.5" style="9" customWidth="1"/>
    <col min="6955" max="6955" width="34.5" style="9" customWidth="1"/>
    <col min="6956" max="6956" width="11" style="9" customWidth="1"/>
    <col min="6957" max="6957" width="8.1640625" style="9" customWidth="1"/>
    <col min="6958" max="7208" width="31.6640625" style="9"/>
    <col min="7209" max="7209" width="82.6640625" style="9" customWidth="1"/>
    <col min="7210" max="7210" width="15.5" style="9" customWidth="1"/>
    <col min="7211" max="7211" width="34.5" style="9" customWidth="1"/>
    <col min="7212" max="7212" width="11" style="9" customWidth="1"/>
    <col min="7213" max="7213" width="8.1640625" style="9" customWidth="1"/>
    <col min="7214" max="7464" width="31.6640625" style="9"/>
    <col min="7465" max="7465" width="82.6640625" style="9" customWidth="1"/>
    <col min="7466" max="7466" width="15.5" style="9" customWidth="1"/>
    <col min="7467" max="7467" width="34.5" style="9" customWidth="1"/>
    <col min="7468" max="7468" width="11" style="9" customWidth="1"/>
    <col min="7469" max="7469" width="8.1640625" style="9" customWidth="1"/>
    <col min="7470" max="7720" width="31.6640625" style="9"/>
    <col min="7721" max="7721" width="82.6640625" style="9" customWidth="1"/>
    <col min="7722" max="7722" width="15.5" style="9" customWidth="1"/>
    <col min="7723" max="7723" width="34.5" style="9" customWidth="1"/>
    <col min="7724" max="7724" width="11" style="9" customWidth="1"/>
    <col min="7725" max="7725" width="8.1640625" style="9" customWidth="1"/>
    <col min="7726" max="7976" width="31.6640625" style="9"/>
    <col min="7977" max="7977" width="82.6640625" style="9" customWidth="1"/>
    <col min="7978" max="7978" width="15.5" style="9" customWidth="1"/>
    <col min="7979" max="7979" width="34.5" style="9" customWidth="1"/>
    <col min="7980" max="7980" width="11" style="9" customWidth="1"/>
    <col min="7981" max="7981" width="8.1640625" style="9" customWidth="1"/>
    <col min="7982" max="8232" width="31.6640625" style="9"/>
    <col min="8233" max="8233" width="82.6640625" style="9" customWidth="1"/>
    <col min="8234" max="8234" width="15.5" style="9" customWidth="1"/>
    <col min="8235" max="8235" width="34.5" style="9" customWidth="1"/>
    <col min="8236" max="8236" width="11" style="9" customWidth="1"/>
    <col min="8237" max="8237" width="8.1640625" style="9" customWidth="1"/>
    <col min="8238" max="8488" width="31.6640625" style="9"/>
    <col min="8489" max="8489" width="82.6640625" style="9" customWidth="1"/>
    <col min="8490" max="8490" width="15.5" style="9" customWidth="1"/>
    <col min="8491" max="8491" width="34.5" style="9" customWidth="1"/>
    <col min="8492" max="8492" width="11" style="9" customWidth="1"/>
    <col min="8493" max="8493" width="8.1640625" style="9" customWidth="1"/>
    <col min="8494" max="8744" width="31.6640625" style="9"/>
    <col min="8745" max="8745" width="82.6640625" style="9" customWidth="1"/>
    <col min="8746" max="8746" width="15.5" style="9" customWidth="1"/>
    <col min="8747" max="8747" width="34.5" style="9" customWidth="1"/>
    <col min="8748" max="8748" width="11" style="9" customWidth="1"/>
    <col min="8749" max="8749" width="8.1640625" style="9" customWidth="1"/>
    <col min="8750" max="9000" width="31.6640625" style="9"/>
    <col min="9001" max="9001" width="82.6640625" style="9" customWidth="1"/>
    <col min="9002" max="9002" width="15.5" style="9" customWidth="1"/>
    <col min="9003" max="9003" width="34.5" style="9" customWidth="1"/>
    <col min="9004" max="9004" width="11" style="9" customWidth="1"/>
    <col min="9005" max="9005" width="8.1640625" style="9" customWidth="1"/>
    <col min="9006" max="9256" width="31.6640625" style="9"/>
    <col min="9257" max="9257" width="82.6640625" style="9" customWidth="1"/>
    <col min="9258" max="9258" width="15.5" style="9" customWidth="1"/>
    <col min="9259" max="9259" width="34.5" style="9" customWidth="1"/>
    <col min="9260" max="9260" width="11" style="9" customWidth="1"/>
    <col min="9261" max="9261" width="8.1640625" style="9" customWidth="1"/>
    <col min="9262" max="9512" width="31.6640625" style="9"/>
    <col min="9513" max="9513" width="82.6640625" style="9" customWidth="1"/>
    <col min="9514" max="9514" width="15.5" style="9" customWidth="1"/>
    <col min="9515" max="9515" width="34.5" style="9" customWidth="1"/>
    <col min="9516" max="9516" width="11" style="9" customWidth="1"/>
    <col min="9517" max="9517" width="8.1640625" style="9" customWidth="1"/>
    <col min="9518" max="9768" width="31.6640625" style="9"/>
    <col min="9769" max="9769" width="82.6640625" style="9" customWidth="1"/>
    <col min="9770" max="9770" width="15.5" style="9" customWidth="1"/>
    <col min="9771" max="9771" width="34.5" style="9" customWidth="1"/>
    <col min="9772" max="9772" width="11" style="9" customWidth="1"/>
    <col min="9773" max="9773" width="8.1640625" style="9" customWidth="1"/>
    <col min="9774" max="10024" width="31.6640625" style="9"/>
    <col min="10025" max="10025" width="82.6640625" style="9" customWidth="1"/>
    <col min="10026" max="10026" width="15.5" style="9" customWidth="1"/>
    <col min="10027" max="10027" width="34.5" style="9" customWidth="1"/>
    <col min="10028" max="10028" width="11" style="9" customWidth="1"/>
    <col min="10029" max="10029" width="8.1640625" style="9" customWidth="1"/>
    <col min="10030" max="10280" width="31.6640625" style="9"/>
    <col min="10281" max="10281" width="82.6640625" style="9" customWidth="1"/>
    <col min="10282" max="10282" width="15.5" style="9" customWidth="1"/>
    <col min="10283" max="10283" width="34.5" style="9" customWidth="1"/>
    <col min="10284" max="10284" width="11" style="9" customWidth="1"/>
    <col min="10285" max="10285" width="8.1640625" style="9" customWidth="1"/>
    <col min="10286" max="10536" width="31.6640625" style="9"/>
    <col min="10537" max="10537" width="82.6640625" style="9" customWidth="1"/>
    <col min="10538" max="10538" width="15.5" style="9" customWidth="1"/>
    <col min="10539" max="10539" width="34.5" style="9" customWidth="1"/>
    <col min="10540" max="10540" width="11" style="9" customWidth="1"/>
    <col min="10541" max="10541" width="8.1640625" style="9" customWidth="1"/>
    <col min="10542" max="10792" width="31.6640625" style="9"/>
    <col min="10793" max="10793" width="82.6640625" style="9" customWidth="1"/>
    <col min="10794" max="10794" width="15.5" style="9" customWidth="1"/>
    <col min="10795" max="10795" width="34.5" style="9" customWidth="1"/>
    <col min="10796" max="10796" width="11" style="9" customWidth="1"/>
    <col min="10797" max="10797" width="8.1640625" style="9" customWidth="1"/>
    <col min="10798" max="11048" width="31.6640625" style="9"/>
    <col min="11049" max="11049" width="82.6640625" style="9" customWidth="1"/>
    <col min="11050" max="11050" width="15.5" style="9" customWidth="1"/>
    <col min="11051" max="11051" width="34.5" style="9" customWidth="1"/>
    <col min="11052" max="11052" width="11" style="9" customWidth="1"/>
    <col min="11053" max="11053" width="8.1640625" style="9" customWidth="1"/>
    <col min="11054" max="11304" width="31.6640625" style="9"/>
    <col min="11305" max="11305" width="82.6640625" style="9" customWidth="1"/>
    <col min="11306" max="11306" width="15.5" style="9" customWidth="1"/>
    <col min="11307" max="11307" width="34.5" style="9" customWidth="1"/>
    <col min="11308" max="11308" width="11" style="9" customWidth="1"/>
    <col min="11309" max="11309" width="8.1640625" style="9" customWidth="1"/>
    <col min="11310" max="11560" width="31.6640625" style="9"/>
    <col min="11561" max="11561" width="82.6640625" style="9" customWidth="1"/>
    <col min="11562" max="11562" width="15.5" style="9" customWidth="1"/>
    <col min="11563" max="11563" width="34.5" style="9" customWidth="1"/>
    <col min="11564" max="11564" width="11" style="9" customWidth="1"/>
    <col min="11565" max="11565" width="8.1640625" style="9" customWidth="1"/>
    <col min="11566" max="11816" width="31.6640625" style="9"/>
    <col min="11817" max="11817" width="82.6640625" style="9" customWidth="1"/>
    <col min="11818" max="11818" width="15.5" style="9" customWidth="1"/>
    <col min="11819" max="11819" width="34.5" style="9" customWidth="1"/>
    <col min="11820" max="11820" width="11" style="9" customWidth="1"/>
    <col min="11821" max="11821" width="8.1640625" style="9" customWidth="1"/>
    <col min="11822" max="12072" width="31.6640625" style="9"/>
    <col min="12073" max="12073" width="82.6640625" style="9" customWidth="1"/>
    <col min="12074" max="12074" width="15.5" style="9" customWidth="1"/>
    <col min="12075" max="12075" width="34.5" style="9" customWidth="1"/>
    <col min="12076" max="12076" width="11" style="9" customWidth="1"/>
    <col min="12077" max="12077" width="8.1640625" style="9" customWidth="1"/>
    <col min="12078" max="12328" width="31.6640625" style="9"/>
    <col min="12329" max="12329" width="82.6640625" style="9" customWidth="1"/>
    <col min="12330" max="12330" width="15.5" style="9" customWidth="1"/>
    <col min="12331" max="12331" width="34.5" style="9" customWidth="1"/>
    <col min="12332" max="12332" width="11" style="9" customWidth="1"/>
    <col min="12333" max="12333" width="8.1640625" style="9" customWidth="1"/>
    <col min="12334" max="12584" width="31.6640625" style="9"/>
    <col min="12585" max="12585" width="82.6640625" style="9" customWidth="1"/>
    <col min="12586" max="12586" width="15.5" style="9" customWidth="1"/>
    <col min="12587" max="12587" width="34.5" style="9" customWidth="1"/>
    <col min="12588" max="12588" width="11" style="9" customWidth="1"/>
    <col min="12589" max="12589" width="8.1640625" style="9" customWidth="1"/>
    <col min="12590" max="12840" width="31.6640625" style="9"/>
    <col min="12841" max="12841" width="82.6640625" style="9" customWidth="1"/>
    <col min="12842" max="12842" width="15.5" style="9" customWidth="1"/>
    <col min="12843" max="12843" width="34.5" style="9" customWidth="1"/>
    <col min="12844" max="12844" width="11" style="9" customWidth="1"/>
    <col min="12845" max="12845" width="8.1640625" style="9" customWidth="1"/>
    <col min="12846" max="13096" width="31.6640625" style="9"/>
    <col min="13097" max="13097" width="82.6640625" style="9" customWidth="1"/>
    <col min="13098" max="13098" width="15.5" style="9" customWidth="1"/>
    <col min="13099" max="13099" width="34.5" style="9" customWidth="1"/>
    <col min="13100" max="13100" width="11" style="9" customWidth="1"/>
    <col min="13101" max="13101" width="8.1640625" style="9" customWidth="1"/>
    <col min="13102" max="13352" width="31.6640625" style="9"/>
    <col min="13353" max="13353" width="82.6640625" style="9" customWidth="1"/>
    <col min="13354" max="13354" width="15.5" style="9" customWidth="1"/>
    <col min="13355" max="13355" width="34.5" style="9" customWidth="1"/>
    <col min="13356" max="13356" width="11" style="9" customWidth="1"/>
    <col min="13357" max="13357" width="8.1640625" style="9" customWidth="1"/>
    <col min="13358" max="13608" width="31.6640625" style="9"/>
    <col min="13609" max="13609" width="82.6640625" style="9" customWidth="1"/>
    <col min="13610" max="13610" width="15.5" style="9" customWidth="1"/>
    <col min="13611" max="13611" width="34.5" style="9" customWidth="1"/>
    <col min="13612" max="13612" width="11" style="9" customWidth="1"/>
    <col min="13613" max="13613" width="8.1640625" style="9" customWidth="1"/>
    <col min="13614" max="13864" width="31.6640625" style="9"/>
    <col min="13865" max="13865" width="82.6640625" style="9" customWidth="1"/>
    <col min="13866" max="13866" width="15.5" style="9" customWidth="1"/>
    <col min="13867" max="13867" width="34.5" style="9" customWidth="1"/>
    <col min="13868" max="13868" width="11" style="9" customWidth="1"/>
    <col min="13869" max="13869" width="8.1640625" style="9" customWidth="1"/>
    <col min="13870" max="14120" width="31.6640625" style="9"/>
    <col min="14121" max="14121" width="82.6640625" style="9" customWidth="1"/>
    <col min="14122" max="14122" width="15.5" style="9" customWidth="1"/>
    <col min="14123" max="14123" width="34.5" style="9" customWidth="1"/>
    <col min="14124" max="14124" width="11" style="9" customWidth="1"/>
    <col min="14125" max="14125" width="8.1640625" style="9" customWidth="1"/>
    <col min="14126" max="14376" width="31.6640625" style="9"/>
    <col min="14377" max="14377" width="82.6640625" style="9" customWidth="1"/>
    <col min="14378" max="14378" width="15.5" style="9" customWidth="1"/>
    <col min="14379" max="14379" width="34.5" style="9" customWidth="1"/>
    <col min="14380" max="14380" width="11" style="9" customWidth="1"/>
    <col min="14381" max="14381" width="8.1640625" style="9" customWidth="1"/>
    <col min="14382" max="14632" width="31.6640625" style="9"/>
    <col min="14633" max="14633" width="82.6640625" style="9" customWidth="1"/>
    <col min="14634" max="14634" width="15.5" style="9" customWidth="1"/>
    <col min="14635" max="14635" width="34.5" style="9" customWidth="1"/>
    <col min="14636" max="14636" width="11" style="9" customWidth="1"/>
    <col min="14637" max="14637" width="8.1640625" style="9" customWidth="1"/>
    <col min="14638" max="14888" width="31.6640625" style="9"/>
    <col min="14889" max="14889" width="82.6640625" style="9" customWidth="1"/>
    <col min="14890" max="14890" width="15.5" style="9" customWidth="1"/>
    <col min="14891" max="14891" width="34.5" style="9" customWidth="1"/>
    <col min="14892" max="14892" width="11" style="9" customWidth="1"/>
    <col min="14893" max="14893" width="8.1640625" style="9" customWidth="1"/>
    <col min="14894" max="15144" width="31.6640625" style="9"/>
    <col min="15145" max="15145" width="82.6640625" style="9" customWidth="1"/>
    <col min="15146" max="15146" width="15.5" style="9" customWidth="1"/>
    <col min="15147" max="15147" width="34.5" style="9" customWidth="1"/>
    <col min="15148" max="15148" width="11" style="9" customWidth="1"/>
    <col min="15149" max="15149" width="8.1640625" style="9" customWidth="1"/>
    <col min="15150" max="15400" width="31.6640625" style="9"/>
    <col min="15401" max="15401" width="82.6640625" style="9" customWidth="1"/>
    <col min="15402" max="15402" width="15.5" style="9" customWidth="1"/>
    <col min="15403" max="15403" width="34.5" style="9" customWidth="1"/>
    <col min="15404" max="15404" width="11" style="9" customWidth="1"/>
    <col min="15405" max="15405" width="8.1640625" style="9" customWidth="1"/>
    <col min="15406" max="15656" width="31.6640625" style="9"/>
    <col min="15657" max="15657" width="82.6640625" style="9" customWidth="1"/>
    <col min="15658" max="15658" width="15.5" style="9" customWidth="1"/>
    <col min="15659" max="15659" width="34.5" style="9" customWidth="1"/>
    <col min="15660" max="15660" width="11" style="9" customWidth="1"/>
    <col min="15661" max="15661" width="8.1640625" style="9" customWidth="1"/>
    <col min="15662" max="15912" width="31.6640625" style="9"/>
    <col min="15913" max="15913" width="82.6640625" style="9" customWidth="1"/>
    <col min="15914" max="15914" width="15.5" style="9" customWidth="1"/>
    <col min="15915" max="15915" width="34.5" style="9" customWidth="1"/>
    <col min="15916" max="15916" width="11" style="9" customWidth="1"/>
    <col min="15917" max="15917" width="8.1640625" style="9" customWidth="1"/>
    <col min="15918" max="16168" width="31.6640625" style="9"/>
    <col min="16169" max="16169" width="82.6640625" style="9" customWidth="1"/>
    <col min="16170" max="16170" width="15.5" style="9" customWidth="1"/>
    <col min="16171" max="16171" width="34.5" style="9" customWidth="1"/>
    <col min="16172" max="16172" width="11" style="9" customWidth="1"/>
    <col min="16173" max="16173" width="8.1640625" style="9" customWidth="1"/>
    <col min="16174" max="16384" width="31.6640625" style="9"/>
  </cols>
  <sheetData>
    <row r="1" spans="1:132" ht="14" thickBot="1" x14ac:dyDescent="0.2"/>
    <row r="2" spans="1:132" s="3" customFormat="1" ht="46" customHeight="1" x14ac:dyDescent="0.15">
      <c r="A2" s="1"/>
      <c r="B2" s="134" t="s">
        <v>60</v>
      </c>
      <c r="C2" s="134"/>
      <c r="D2" s="134"/>
      <c r="E2" s="77"/>
      <c r="F2" s="78"/>
      <c r="G2" s="30"/>
      <c r="H2" s="2"/>
      <c r="I2" s="38"/>
      <c r="J2" s="4"/>
      <c r="K2" s="135" t="s">
        <v>4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</row>
    <row r="3" spans="1:132" ht="22" customHeight="1" thickBot="1" x14ac:dyDescent="0.2">
      <c r="B3" s="38"/>
      <c r="C3" s="38"/>
      <c r="D3" s="34"/>
      <c r="E3" s="138"/>
      <c r="F3" s="33"/>
      <c r="G3" s="33"/>
      <c r="I3" s="38"/>
      <c r="J3" s="7"/>
      <c r="K3" s="136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32" ht="13" customHeight="1" thickTop="1" x14ac:dyDescent="0.15">
      <c r="B4" s="38"/>
      <c r="C4" s="38"/>
      <c r="D4" s="37"/>
      <c r="E4" s="138"/>
      <c r="F4" s="139" t="s">
        <v>26</v>
      </c>
      <c r="G4" s="141"/>
      <c r="I4" s="38"/>
      <c r="J4" s="7"/>
      <c r="K4" s="136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132" ht="13" customHeight="1" thickBot="1" x14ac:dyDescent="0.2">
      <c r="B5" s="38"/>
      <c r="C5" s="38"/>
      <c r="D5" s="37"/>
      <c r="E5" s="138"/>
      <c r="F5" s="140"/>
      <c r="G5" s="142"/>
      <c r="I5" s="38"/>
      <c r="J5" s="7"/>
      <c r="K5" s="136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132" ht="14" customHeight="1" thickTop="1" x14ac:dyDescent="0.15">
      <c r="B6" s="33"/>
      <c r="C6" s="33"/>
      <c r="D6" s="35"/>
      <c r="E6" s="138"/>
      <c r="F6" s="139" t="s">
        <v>27</v>
      </c>
      <c r="G6" s="141"/>
      <c r="I6" s="38"/>
      <c r="J6" s="7"/>
      <c r="K6" s="136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132" ht="19" customHeight="1" thickBot="1" x14ac:dyDescent="0.2">
      <c r="B7" s="38"/>
      <c r="C7" s="38"/>
      <c r="D7" s="36"/>
      <c r="E7" s="138"/>
      <c r="F7" s="140"/>
      <c r="G7" s="142"/>
      <c r="I7" s="38"/>
      <c r="J7" s="7"/>
      <c r="K7" s="13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8" spans="1:132" ht="16" thickTop="1" thickBot="1" x14ac:dyDescent="0.2">
      <c r="B8" s="33"/>
      <c r="C8" s="33"/>
      <c r="D8" s="35"/>
      <c r="E8" s="20"/>
      <c r="I8" s="33"/>
      <c r="J8" s="33"/>
      <c r="K8" s="35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132" s="14" customFormat="1" ht="16" thickTop="1" thickBot="1" x14ac:dyDescent="0.2">
      <c r="A9" s="5"/>
      <c r="B9" s="12" t="s">
        <v>17</v>
      </c>
      <c r="C9" s="39" t="s">
        <v>2</v>
      </c>
      <c r="D9" s="39"/>
      <c r="E9" s="39" t="s">
        <v>0</v>
      </c>
      <c r="F9" s="40"/>
      <c r="G9" s="41" t="s">
        <v>3</v>
      </c>
      <c r="H9" s="42"/>
      <c r="I9" s="43"/>
      <c r="J9" s="7"/>
      <c r="K9" s="8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</row>
    <row r="10" spans="1:132" ht="14" thickTop="1" x14ac:dyDescent="0.15">
      <c r="B10" s="15" t="s">
        <v>6</v>
      </c>
      <c r="C10" s="44">
        <v>200</v>
      </c>
      <c r="D10" s="44"/>
      <c r="E10" s="44">
        <v>200</v>
      </c>
      <c r="F10" s="79" t="s">
        <v>42</v>
      </c>
      <c r="G10" s="45"/>
      <c r="H10" s="18"/>
      <c r="I10" s="46">
        <f>IF(G10=1,G10*C10,0)</f>
        <v>0</v>
      </c>
      <c r="K10" s="16" t="str">
        <f t="shared" ref="K10" si="0">IF((OR(G10=0,G10=1)),"OK","PROBLEM")</f>
        <v>OK</v>
      </c>
    </row>
    <row r="11" spans="1:132" x14ac:dyDescent="0.15">
      <c r="B11" s="15"/>
      <c r="C11" s="44"/>
      <c r="D11" s="44"/>
      <c r="E11" s="44"/>
      <c r="F11" s="79"/>
      <c r="G11" s="82"/>
      <c r="H11" s="18"/>
      <c r="I11" s="81"/>
      <c r="W11"/>
      <c r="X11"/>
    </row>
    <row r="12" spans="1:132" x14ac:dyDescent="0.15">
      <c r="B12" s="15" t="s">
        <v>8</v>
      </c>
      <c r="C12" s="44">
        <v>50</v>
      </c>
      <c r="D12" s="44"/>
      <c r="E12" s="44">
        <v>200</v>
      </c>
      <c r="F12" s="79" t="s">
        <v>16</v>
      </c>
      <c r="G12" s="45"/>
      <c r="H12" s="18"/>
      <c r="I12" s="47">
        <f>IF(G12*C12&gt;E12,E12,G12*C12)</f>
        <v>0</v>
      </c>
      <c r="K12" s="16" t="str">
        <f t="shared" ref="K12:K18" si="1">IF(I12&gt;E12,"PROBLEM","OK")</f>
        <v>OK</v>
      </c>
      <c r="W12"/>
      <c r="X12"/>
    </row>
    <row r="13" spans="1:132" x14ac:dyDescent="0.15">
      <c r="B13" s="25"/>
      <c r="C13" s="48"/>
      <c r="D13" s="48"/>
      <c r="E13" s="48"/>
      <c r="F13" s="79"/>
      <c r="G13" s="83"/>
      <c r="H13" s="18"/>
      <c r="I13" s="81"/>
      <c r="W13"/>
      <c r="X13"/>
    </row>
    <row r="14" spans="1:132" s="23" customFormat="1" ht="16" x14ac:dyDescent="0.15">
      <c r="A14" s="5"/>
      <c r="B14" s="15" t="s">
        <v>28</v>
      </c>
      <c r="C14" s="44">
        <v>20</v>
      </c>
      <c r="D14" s="44"/>
      <c r="E14" s="44" t="s">
        <v>13</v>
      </c>
      <c r="F14" s="79" t="s">
        <v>14</v>
      </c>
      <c r="G14" s="45"/>
      <c r="H14" s="18"/>
      <c r="I14" s="47">
        <f>IF(G14*C14&gt;E14,E14,G14*C14)</f>
        <v>0</v>
      </c>
      <c r="J14" s="22"/>
      <c r="K14" s="16" t="str">
        <f t="shared" ref="K14" si="2">IF(I14&gt;E14,"PROBLEM","OK")</f>
        <v>OK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</row>
    <row r="15" spans="1:132" s="23" customFormat="1" ht="16" x14ac:dyDescent="0.15">
      <c r="A15" s="5"/>
      <c r="B15" s="25"/>
      <c r="C15" s="48"/>
      <c r="D15" s="48"/>
      <c r="E15" s="48"/>
      <c r="F15" s="79"/>
      <c r="G15" s="83"/>
      <c r="H15" s="18"/>
      <c r="I15" s="81"/>
      <c r="J15" s="22"/>
      <c r="K15" s="16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</row>
    <row r="16" spans="1:132" s="23" customFormat="1" ht="24" x14ac:dyDescent="0.15">
      <c r="A16" s="5"/>
      <c r="B16" s="15" t="s">
        <v>7</v>
      </c>
      <c r="C16" s="69" t="s">
        <v>45</v>
      </c>
      <c r="D16" s="69"/>
      <c r="E16" s="44" t="s">
        <v>13</v>
      </c>
      <c r="F16" s="79" t="s">
        <v>15</v>
      </c>
      <c r="G16" s="45"/>
      <c r="H16" s="18"/>
      <c r="I16" s="47">
        <f>(G16/50)*10</f>
        <v>0</v>
      </c>
      <c r="J16" s="6"/>
      <c r="K16" s="16" t="str">
        <f t="shared" ref="K16" si="3">IF(I16&gt;E16,"PROBLEM","OK")</f>
        <v>OK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</row>
    <row r="17" spans="1:98" x14ac:dyDescent="0.15">
      <c r="B17" s="25"/>
      <c r="C17" s="48"/>
      <c r="D17" s="48"/>
      <c r="E17" s="48"/>
      <c r="F17" s="79"/>
      <c r="G17" s="83"/>
      <c r="H17" s="18"/>
      <c r="I17" s="81"/>
      <c r="W17"/>
      <c r="X17"/>
    </row>
    <row r="18" spans="1:98" ht="14" thickBot="1" x14ac:dyDescent="0.2">
      <c r="B18" s="17" t="s">
        <v>33</v>
      </c>
      <c r="C18" s="50" t="s">
        <v>25</v>
      </c>
      <c r="D18" s="50"/>
      <c r="E18" s="50">
        <v>1500</v>
      </c>
      <c r="F18" s="80" t="s">
        <v>24</v>
      </c>
      <c r="G18" s="51"/>
      <c r="H18" s="18"/>
      <c r="I18" s="52">
        <f>IF(     OR(G4=0,G6=0),  0,   IF(        ((G$6-G$4)/G$4)*4500&gt;E18,1500,   ((G$6-G$4)/G$4)*4500        )     )</f>
        <v>0</v>
      </c>
      <c r="K18" s="16" t="str">
        <f t="shared" si="1"/>
        <v>OK</v>
      </c>
      <c r="W18"/>
      <c r="X18"/>
    </row>
    <row r="19" spans="1:98" s="6" customFormat="1" ht="15" thickTop="1" x14ac:dyDescent="0.15">
      <c r="A19" s="5"/>
      <c r="B19" s="19"/>
      <c r="C19" s="57"/>
      <c r="D19" s="57"/>
      <c r="E19" s="57"/>
      <c r="F19" s="58"/>
      <c r="G19" s="59"/>
      <c r="H19" s="53"/>
      <c r="I19" s="76"/>
      <c r="J19" s="7"/>
      <c r="K19" s="21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</row>
    <row r="25" spans="1:98" ht="14" thickBot="1" x14ac:dyDescent="0.2"/>
    <row r="26" spans="1:98" ht="15" thickTop="1" thickBot="1" x14ac:dyDescent="0.2">
      <c r="B26" s="84" t="s">
        <v>61</v>
      </c>
      <c r="C26" s="85" t="s">
        <v>63</v>
      </c>
    </row>
    <row r="27" spans="1:98" ht="14" thickTop="1" x14ac:dyDescent="0.15"/>
  </sheetData>
  <sheetProtection password="DFEA" sheet="1" objects="1" scenarios="1"/>
  <mergeCells count="7">
    <mergeCell ref="B2:D2"/>
    <mergeCell ref="K2:K7"/>
    <mergeCell ref="E3:E7"/>
    <mergeCell ref="F4:F5"/>
    <mergeCell ref="G4:G5"/>
    <mergeCell ref="F6:F7"/>
    <mergeCell ref="G6:G7"/>
  </mergeCells>
  <printOptions horizontalCentered="1"/>
  <pageMargins left="1" right="0.75" top="0.5" bottom="0.5" header="0" footer="0.3"/>
  <pageSetup scale="82" fitToHeight="0" orientation="landscape" horizontalDpi="4294967292" verticalDpi="4294967292"/>
  <headerFooter>
    <oddFooter>&amp;L&amp;K000000&amp;F&amp;C&amp;K000000Page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Club Entry Form </vt:lpstr>
      <vt:lpstr>Ref. Equations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</dc:creator>
  <cp:lastModifiedBy>Microsoft Office User</cp:lastModifiedBy>
  <cp:lastPrinted>2017-06-22T03:32:15Z</cp:lastPrinted>
  <dcterms:created xsi:type="dcterms:W3CDTF">2013-03-13T01:55:41Z</dcterms:created>
  <dcterms:modified xsi:type="dcterms:W3CDTF">2017-07-14T02:26:51Z</dcterms:modified>
</cp:coreProperties>
</file>